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Budget General\01 Keydata Electronic Version\PDB KD &amp; DRUPAL Files by FY\FY2026\Keydata May 2026\WIC\"/>
    </mc:Choice>
  </mc:AlternateContent>
  <xr:revisionPtr revIDLastSave="0" documentId="8_{A81367A8-2A95-438D-829E-4E3F474A703F}" xr6:coauthVersionLast="47" xr6:coauthVersionMax="47" xr10:uidLastSave="{00000000-0000-0000-0000-000000000000}"/>
  <bookViews>
    <workbookView xWindow="-120" yWindow="-120" windowWidth="29040" windowHeight="17520" tabRatio="806" xr2:uid="{00000000-000D-0000-FFFF-FFFF00000000}"/>
  </bookViews>
  <sheets>
    <sheet name="Introduction" sheetId="11" r:id="rId1"/>
    <sheet name="Pregnant Women Participating" sheetId="1" r:id="rId2"/>
    <sheet name="Women Fully Breastfeeding" sheetId="13" r:id="rId3"/>
    <sheet name="Women Partially Breastfeeding" sheetId="14" r:id="rId4"/>
    <sheet name="Total Breastfeeding Women" sheetId="10" r:id="rId5"/>
    <sheet name="Postpartum Women Participating" sheetId="9" r:id="rId6"/>
    <sheet name="Total Women" sheetId="8" r:id="rId7"/>
    <sheet name="Infants Fully Breastfed" sheetId="15" r:id="rId8"/>
    <sheet name="Infants Partially Breastfed" sheetId="16" r:id="rId9"/>
    <sheet name="Infants Fully Formula-fed" sheetId="17" r:id="rId10"/>
    <sheet name="Total Infants" sheetId="7" r:id="rId11"/>
    <sheet name="Children Participating" sheetId="6" r:id="rId12"/>
    <sheet name="Total Number of Participants" sheetId="5" r:id="rId13"/>
    <sheet name="Average Food Cost Per Person" sheetId="4" r:id="rId14"/>
    <sheet name="Food Costs" sheetId="3" r:id="rId15"/>
    <sheet name="Rebates Received" sheetId="12" r:id="rId16"/>
    <sheet name="Nut. Services &amp; Admin. Costs" sheetId="2" r:id="rId17"/>
  </sheets>
  <definedNames>
    <definedName name="_xlnm.Print_Titles" localSheetId="13">'Average Food Cost Per Person'!$1:$5</definedName>
    <definedName name="_xlnm.Print_Titles" localSheetId="11">'Children Participating'!$1:$5</definedName>
    <definedName name="_xlnm.Print_Titles" localSheetId="14">'Food Costs'!$1:$5</definedName>
    <definedName name="_xlnm.Print_Titles" localSheetId="16">'Nut. Services &amp; Admin. Costs'!$1:$5</definedName>
    <definedName name="_xlnm.Print_Titles" localSheetId="5">'Postpartum Women Participating'!$1:$5</definedName>
    <definedName name="_xlnm.Print_Titles" localSheetId="1">'Pregnant Women Participating'!$1:$5</definedName>
    <definedName name="_xlnm.Print_Titles" localSheetId="15">'Rebates Received'!$1:$5</definedName>
    <definedName name="_xlnm.Print_Titles" localSheetId="4">'Total Breastfeeding Women'!$1:$5</definedName>
    <definedName name="_xlnm.Print_Titles" localSheetId="10">'Total Infants'!$1:$5</definedName>
    <definedName name="_xlnm.Print_Titles" localSheetId="12">'Total Number of Participants'!$1:$5</definedName>
    <definedName name="_xlnm.Print_Titles" localSheetId="6">'Total Women'!$1:$5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1" i="2" l="1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3" i="2"/>
  <c r="A2" i="2"/>
  <c r="J101" i="12"/>
  <c r="A101" i="12"/>
  <c r="J100" i="12"/>
  <c r="A100" i="12"/>
  <c r="J99" i="12"/>
  <c r="A99" i="12"/>
  <c r="J98" i="12"/>
  <c r="A98" i="12"/>
  <c r="J97" i="12"/>
  <c r="A97" i="12"/>
  <c r="J96" i="12"/>
  <c r="A96" i="12"/>
  <c r="J95" i="12"/>
  <c r="A95" i="12"/>
  <c r="J94" i="12"/>
  <c r="A94" i="12"/>
  <c r="J93" i="12"/>
  <c r="A93" i="12"/>
  <c r="J92" i="12"/>
  <c r="A92" i="12"/>
  <c r="J91" i="12"/>
  <c r="A91" i="12"/>
  <c r="J90" i="12"/>
  <c r="A90" i="12"/>
  <c r="J89" i="12"/>
  <c r="A89" i="12"/>
  <c r="J88" i="12"/>
  <c r="A88" i="12"/>
  <c r="J87" i="12"/>
  <c r="A87" i="12"/>
  <c r="J86" i="12"/>
  <c r="A86" i="12"/>
  <c r="J85" i="12"/>
  <c r="A85" i="12"/>
  <c r="J84" i="12"/>
  <c r="A84" i="12"/>
  <c r="J83" i="12"/>
  <c r="A83" i="12"/>
  <c r="J82" i="12"/>
  <c r="A82" i="12"/>
  <c r="J81" i="12"/>
  <c r="A81" i="12"/>
  <c r="J80" i="12"/>
  <c r="A80" i="12"/>
  <c r="J79" i="12"/>
  <c r="A79" i="12"/>
  <c r="J78" i="12"/>
  <c r="A78" i="12"/>
  <c r="J77" i="12"/>
  <c r="A77" i="12"/>
  <c r="J76" i="12"/>
  <c r="A76" i="12"/>
  <c r="J75" i="12"/>
  <c r="A75" i="12"/>
  <c r="J74" i="12"/>
  <c r="A74" i="12"/>
  <c r="J73" i="12"/>
  <c r="A73" i="12"/>
  <c r="J72" i="12"/>
  <c r="A72" i="12"/>
  <c r="J71" i="12"/>
  <c r="A71" i="12"/>
  <c r="J70" i="12"/>
  <c r="A70" i="12"/>
  <c r="J69" i="12"/>
  <c r="A69" i="12"/>
  <c r="J68" i="12"/>
  <c r="A68" i="12"/>
  <c r="J67" i="12"/>
  <c r="A67" i="12"/>
  <c r="J66" i="12"/>
  <c r="A66" i="12"/>
  <c r="J65" i="12"/>
  <c r="A65" i="12"/>
  <c r="J64" i="12"/>
  <c r="A64" i="12"/>
  <c r="J63" i="12"/>
  <c r="A63" i="12"/>
  <c r="J62" i="12"/>
  <c r="A62" i="12"/>
  <c r="J61" i="12"/>
  <c r="A61" i="12"/>
  <c r="J60" i="12"/>
  <c r="A60" i="12"/>
  <c r="J59" i="12"/>
  <c r="A59" i="12"/>
  <c r="J58" i="12"/>
  <c r="A58" i="12"/>
  <c r="J57" i="12"/>
  <c r="A57" i="12"/>
  <c r="J56" i="12"/>
  <c r="A56" i="12"/>
  <c r="J55" i="12"/>
  <c r="A55" i="12"/>
  <c r="J54" i="12"/>
  <c r="A54" i="12"/>
  <c r="J53" i="12"/>
  <c r="A53" i="12"/>
  <c r="J52" i="12"/>
  <c r="A52" i="12"/>
  <c r="J51" i="12"/>
  <c r="A51" i="12"/>
  <c r="J50" i="12"/>
  <c r="A50" i="12"/>
  <c r="J49" i="12"/>
  <c r="A49" i="12"/>
  <c r="J48" i="12"/>
  <c r="A48" i="12"/>
  <c r="J47" i="12"/>
  <c r="A47" i="12"/>
  <c r="J46" i="12"/>
  <c r="A46" i="12"/>
  <c r="J45" i="12"/>
  <c r="A45" i="12"/>
  <c r="J44" i="12"/>
  <c r="A44" i="12"/>
  <c r="J43" i="12"/>
  <c r="A43" i="12"/>
  <c r="J42" i="12"/>
  <c r="A42" i="12"/>
  <c r="J41" i="12"/>
  <c r="A41" i="12"/>
  <c r="J40" i="12"/>
  <c r="A40" i="12"/>
  <c r="J39" i="12"/>
  <c r="A39" i="12"/>
  <c r="J38" i="12"/>
  <c r="A38" i="12"/>
  <c r="J37" i="12"/>
  <c r="A37" i="12"/>
  <c r="J36" i="12"/>
  <c r="A36" i="12"/>
  <c r="J35" i="12"/>
  <c r="A35" i="12"/>
  <c r="J34" i="12"/>
  <c r="A34" i="12"/>
  <c r="J33" i="12"/>
  <c r="A33" i="12"/>
  <c r="J32" i="12"/>
  <c r="A32" i="12"/>
  <c r="J31" i="12"/>
  <c r="A31" i="12"/>
  <c r="J30" i="12"/>
  <c r="A30" i="12"/>
  <c r="J29" i="12"/>
  <c r="A29" i="12"/>
  <c r="J28" i="12"/>
  <c r="A28" i="12"/>
  <c r="J27" i="12"/>
  <c r="A27" i="12"/>
  <c r="J26" i="12"/>
  <c r="A26" i="12"/>
  <c r="J25" i="12"/>
  <c r="A25" i="12"/>
  <c r="J24" i="12"/>
  <c r="A24" i="12"/>
  <c r="J23" i="12"/>
  <c r="A23" i="12"/>
  <c r="J22" i="12"/>
  <c r="A22" i="12"/>
  <c r="J21" i="12"/>
  <c r="A21" i="12"/>
  <c r="J20" i="12"/>
  <c r="A20" i="12"/>
  <c r="J19" i="12"/>
  <c r="A19" i="12"/>
  <c r="J18" i="12"/>
  <c r="A18" i="12"/>
  <c r="J17" i="12"/>
  <c r="A17" i="12"/>
  <c r="J16" i="12"/>
  <c r="A16" i="12"/>
  <c r="J15" i="12"/>
  <c r="A15" i="12"/>
  <c r="J14" i="12"/>
  <c r="A14" i="12"/>
  <c r="J13" i="12"/>
  <c r="A13" i="12"/>
  <c r="J12" i="12"/>
  <c r="A12" i="12"/>
  <c r="J11" i="12"/>
  <c r="A11" i="12"/>
  <c r="J10" i="12"/>
  <c r="A10" i="12"/>
  <c r="J9" i="12"/>
  <c r="A9" i="12"/>
  <c r="J8" i="12"/>
  <c r="A8" i="12"/>
  <c r="J7" i="12"/>
  <c r="A7" i="12"/>
  <c r="J6" i="12"/>
  <c r="A6" i="12"/>
  <c r="E5" i="12"/>
  <c r="B5" i="12"/>
  <c r="A3" i="12"/>
  <c r="A2" i="12"/>
  <c r="C5" i="12" s="1"/>
  <c r="J101" i="3"/>
  <c r="A101" i="3"/>
  <c r="J100" i="3"/>
  <c r="J100" i="4" s="1"/>
  <c r="A100" i="3"/>
  <c r="J99" i="3"/>
  <c r="A99" i="3"/>
  <c r="J98" i="3"/>
  <c r="A98" i="3"/>
  <c r="J97" i="3"/>
  <c r="A97" i="3"/>
  <c r="J96" i="3"/>
  <c r="J96" i="4" s="1"/>
  <c r="A96" i="3"/>
  <c r="J95" i="3"/>
  <c r="A95" i="3"/>
  <c r="J94" i="3"/>
  <c r="A94" i="3"/>
  <c r="J93" i="3"/>
  <c r="A93" i="3"/>
  <c r="J92" i="3"/>
  <c r="J92" i="4" s="1"/>
  <c r="A92" i="3"/>
  <c r="J91" i="3"/>
  <c r="A91" i="3"/>
  <c r="J90" i="3"/>
  <c r="A90" i="3"/>
  <c r="J89" i="3"/>
  <c r="A89" i="3"/>
  <c r="J88" i="3"/>
  <c r="J88" i="4" s="1"/>
  <c r="A88" i="3"/>
  <c r="J87" i="3"/>
  <c r="A87" i="3"/>
  <c r="J86" i="3"/>
  <c r="A86" i="3"/>
  <c r="J85" i="3"/>
  <c r="A85" i="3"/>
  <c r="J84" i="3"/>
  <c r="J84" i="4" s="1"/>
  <c r="A84" i="3"/>
  <c r="J83" i="3"/>
  <c r="A83" i="3"/>
  <c r="J82" i="3"/>
  <c r="A82" i="3"/>
  <c r="J81" i="3"/>
  <c r="A81" i="3"/>
  <c r="J80" i="3"/>
  <c r="J80" i="4" s="1"/>
  <c r="A80" i="3"/>
  <c r="J79" i="3"/>
  <c r="A79" i="3"/>
  <c r="J78" i="3"/>
  <c r="A78" i="3"/>
  <c r="J77" i="3"/>
  <c r="A77" i="3"/>
  <c r="J76" i="3"/>
  <c r="J76" i="4" s="1"/>
  <c r="A76" i="3"/>
  <c r="J75" i="3"/>
  <c r="A75" i="3"/>
  <c r="J74" i="3"/>
  <c r="A74" i="3"/>
  <c r="J73" i="3"/>
  <c r="A73" i="3"/>
  <c r="J72" i="3"/>
  <c r="J72" i="4" s="1"/>
  <c r="A72" i="3"/>
  <c r="J71" i="3"/>
  <c r="A71" i="3"/>
  <c r="J70" i="3"/>
  <c r="A70" i="3"/>
  <c r="J69" i="3"/>
  <c r="A69" i="3"/>
  <c r="J68" i="3"/>
  <c r="J68" i="4" s="1"/>
  <c r="A68" i="3"/>
  <c r="J67" i="3"/>
  <c r="A67" i="3"/>
  <c r="J66" i="3"/>
  <c r="A66" i="3"/>
  <c r="J65" i="3"/>
  <c r="A65" i="3"/>
  <c r="J64" i="3"/>
  <c r="J64" i="4" s="1"/>
  <c r="A64" i="3"/>
  <c r="J63" i="3"/>
  <c r="A63" i="3"/>
  <c r="J62" i="3"/>
  <c r="A62" i="3"/>
  <c r="J61" i="3"/>
  <c r="A61" i="3"/>
  <c r="J60" i="3"/>
  <c r="J60" i="4" s="1"/>
  <c r="A60" i="3"/>
  <c r="J59" i="3"/>
  <c r="A59" i="3"/>
  <c r="J58" i="3"/>
  <c r="A58" i="3"/>
  <c r="J57" i="3"/>
  <c r="A57" i="3"/>
  <c r="J56" i="3"/>
  <c r="J56" i="4" s="1"/>
  <c r="A56" i="3"/>
  <c r="J55" i="3"/>
  <c r="A55" i="3"/>
  <c r="J54" i="3"/>
  <c r="A54" i="3"/>
  <c r="J53" i="3"/>
  <c r="A53" i="3"/>
  <c r="J52" i="3"/>
  <c r="J52" i="4" s="1"/>
  <c r="A52" i="3"/>
  <c r="J51" i="3"/>
  <c r="A51" i="3"/>
  <c r="J50" i="3"/>
  <c r="A50" i="3"/>
  <c r="J49" i="3"/>
  <c r="A49" i="3"/>
  <c r="J48" i="3"/>
  <c r="J48" i="4" s="1"/>
  <c r="A48" i="3"/>
  <c r="J47" i="3"/>
  <c r="A47" i="3"/>
  <c r="J46" i="3"/>
  <c r="A46" i="3"/>
  <c r="J45" i="3"/>
  <c r="A45" i="3"/>
  <c r="J44" i="3"/>
  <c r="J44" i="4" s="1"/>
  <c r="A44" i="3"/>
  <c r="J43" i="3"/>
  <c r="A43" i="3"/>
  <c r="J42" i="3"/>
  <c r="A42" i="3"/>
  <c r="J41" i="3"/>
  <c r="A41" i="3"/>
  <c r="J40" i="3"/>
  <c r="J40" i="4" s="1"/>
  <c r="A40" i="3"/>
  <c r="J39" i="3"/>
  <c r="A39" i="3"/>
  <c r="J38" i="3"/>
  <c r="A38" i="3"/>
  <c r="J37" i="3"/>
  <c r="A37" i="3"/>
  <c r="J36" i="3"/>
  <c r="J36" i="4" s="1"/>
  <c r="A36" i="3"/>
  <c r="J35" i="3"/>
  <c r="A35" i="3"/>
  <c r="J34" i="3"/>
  <c r="A34" i="3"/>
  <c r="J33" i="3"/>
  <c r="A33" i="3"/>
  <c r="J32" i="3"/>
  <c r="J32" i="4" s="1"/>
  <c r="A32" i="3"/>
  <c r="J31" i="3"/>
  <c r="A31" i="3"/>
  <c r="J30" i="3"/>
  <c r="A30" i="3"/>
  <c r="J29" i="3"/>
  <c r="A29" i="3"/>
  <c r="J28" i="3"/>
  <c r="J28" i="4" s="1"/>
  <c r="A28" i="3"/>
  <c r="J27" i="3"/>
  <c r="A27" i="3"/>
  <c r="J26" i="3"/>
  <c r="A26" i="3"/>
  <c r="J25" i="3"/>
  <c r="A25" i="3"/>
  <c r="J24" i="3"/>
  <c r="J24" i="4" s="1"/>
  <c r="A24" i="3"/>
  <c r="J23" i="3"/>
  <c r="A23" i="3"/>
  <c r="J22" i="3"/>
  <c r="A22" i="3"/>
  <c r="J21" i="3"/>
  <c r="A21" i="3"/>
  <c r="J20" i="3"/>
  <c r="J20" i="4" s="1"/>
  <c r="A20" i="3"/>
  <c r="J19" i="3"/>
  <c r="A19" i="3"/>
  <c r="J18" i="3"/>
  <c r="A18" i="3"/>
  <c r="J17" i="3"/>
  <c r="A17" i="3"/>
  <c r="J16" i="3"/>
  <c r="J16" i="4" s="1"/>
  <c r="A16" i="3"/>
  <c r="J15" i="3"/>
  <c r="A15" i="3"/>
  <c r="J14" i="3"/>
  <c r="A14" i="3"/>
  <c r="J13" i="3"/>
  <c r="A13" i="3"/>
  <c r="J12" i="3"/>
  <c r="J12" i="4" s="1"/>
  <c r="A12" i="3"/>
  <c r="J11" i="3"/>
  <c r="A11" i="3"/>
  <c r="J10" i="3"/>
  <c r="A10" i="3"/>
  <c r="J9" i="3"/>
  <c r="A9" i="3"/>
  <c r="J8" i="3"/>
  <c r="J8" i="4" s="1"/>
  <c r="A8" i="3"/>
  <c r="J7" i="3"/>
  <c r="A7" i="3"/>
  <c r="J6" i="3"/>
  <c r="A6" i="3"/>
  <c r="I5" i="3"/>
  <c r="G5" i="3"/>
  <c r="E5" i="3"/>
  <c r="D5" i="3"/>
  <c r="C5" i="3"/>
  <c r="B5" i="3"/>
  <c r="A3" i="3"/>
  <c r="A2" i="3"/>
  <c r="H5" i="3" s="1"/>
  <c r="J101" i="4"/>
  <c r="A101" i="4"/>
  <c r="A100" i="4"/>
  <c r="J99" i="4"/>
  <c r="A99" i="4"/>
  <c r="J98" i="4"/>
  <c r="A98" i="4"/>
  <c r="J97" i="4"/>
  <c r="A97" i="4"/>
  <c r="A96" i="4"/>
  <c r="J95" i="4"/>
  <c r="A95" i="4"/>
  <c r="J94" i="4"/>
  <c r="A94" i="4"/>
  <c r="J93" i="4"/>
  <c r="A93" i="4"/>
  <c r="A92" i="4"/>
  <c r="J91" i="4"/>
  <c r="A91" i="4"/>
  <c r="J90" i="4"/>
  <c r="A90" i="4"/>
  <c r="J89" i="4"/>
  <c r="A89" i="4"/>
  <c r="A88" i="4"/>
  <c r="J87" i="4"/>
  <c r="A87" i="4"/>
  <c r="J86" i="4"/>
  <c r="A86" i="4"/>
  <c r="J85" i="4"/>
  <c r="A85" i="4"/>
  <c r="A84" i="4"/>
  <c r="J83" i="4"/>
  <c r="A83" i="4"/>
  <c r="J82" i="4"/>
  <c r="A82" i="4"/>
  <c r="J81" i="4"/>
  <c r="A81" i="4"/>
  <c r="A80" i="4"/>
  <c r="J79" i="4"/>
  <c r="A79" i="4"/>
  <c r="J78" i="4"/>
  <c r="A78" i="4"/>
  <c r="J77" i="4"/>
  <c r="A77" i="4"/>
  <c r="A76" i="4"/>
  <c r="J75" i="4"/>
  <c r="A75" i="4"/>
  <c r="J74" i="4"/>
  <c r="A74" i="4"/>
  <c r="J73" i="4"/>
  <c r="A73" i="4"/>
  <c r="A72" i="4"/>
  <c r="J71" i="4"/>
  <c r="A71" i="4"/>
  <c r="J70" i="4"/>
  <c r="A70" i="4"/>
  <c r="J69" i="4"/>
  <c r="A69" i="4"/>
  <c r="A68" i="4"/>
  <c r="J67" i="4"/>
  <c r="A67" i="4"/>
  <c r="J66" i="4"/>
  <c r="A66" i="4"/>
  <c r="J65" i="4"/>
  <c r="A65" i="4"/>
  <c r="A64" i="4"/>
  <c r="J63" i="4"/>
  <c r="A63" i="4"/>
  <c r="J62" i="4"/>
  <c r="A62" i="4"/>
  <c r="J61" i="4"/>
  <c r="A61" i="4"/>
  <c r="A60" i="4"/>
  <c r="J59" i="4"/>
  <c r="A59" i="4"/>
  <c r="J58" i="4"/>
  <c r="A58" i="4"/>
  <c r="J57" i="4"/>
  <c r="A57" i="4"/>
  <c r="A56" i="4"/>
  <c r="J55" i="4"/>
  <c r="A55" i="4"/>
  <c r="J54" i="4"/>
  <c r="A54" i="4"/>
  <c r="J53" i="4"/>
  <c r="A53" i="4"/>
  <c r="A52" i="4"/>
  <c r="J51" i="4"/>
  <c r="A51" i="4"/>
  <c r="J50" i="4"/>
  <c r="A50" i="4"/>
  <c r="J49" i="4"/>
  <c r="A49" i="4"/>
  <c r="A48" i="4"/>
  <c r="J47" i="4"/>
  <c r="A47" i="4"/>
  <c r="J46" i="4"/>
  <c r="A46" i="4"/>
  <c r="J45" i="4"/>
  <c r="A45" i="4"/>
  <c r="A44" i="4"/>
  <c r="J43" i="4"/>
  <c r="A43" i="4"/>
  <c r="J42" i="4"/>
  <c r="A42" i="4"/>
  <c r="J41" i="4"/>
  <c r="A41" i="4"/>
  <c r="A40" i="4"/>
  <c r="J39" i="4"/>
  <c r="A39" i="4"/>
  <c r="J38" i="4"/>
  <c r="A38" i="4"/>
  <c r="J37" i="4"/>
  <c r="A37" i="4"/>
  <c r="A36" i="4"/>
  <c r="J35" i="4"/>
  <c r="A35" i="4"/>
  <c r="J34" i="4"/>
  <c r="A34" i="4"/>
  <c r="J33" i="4"/>
  <c r="A33" i="4"/>
  <c r="A32" i="4"/>
  <c r="J31" i="4"/>
  <c r="A31" i="4"/>
  <c r="J30" i="4"/>
  <c r="A30" i="4"/>
  <c r="J29" i="4"/>
  <c r="A29" i="4"/>
  <c r="A28" i="4"/>
  <c r="J27" i="4"/>
  <c r="A27" i="4"/>
  <c r="J26" i="4"/>
  <c r="A26" i="4"/>
  <c r="J25" i="4"/>
  <c r="A25" i="4"/>
  <c r="A24" i="4"/>
  <c r="J23" i="4"/>
  <c r="A23" i="4"/>
  <c r="J22" i="4"/>
  <c r="A22" i="4"/>
  <c r="J21" i="4"/>
  <c r="A21" i="4"/>
  <c r="A20" i="4"/>
  <c r="J19" i="4"/>
  <c r="A19" i="4"/>
  <c r="J18" i="4"/>
  <c r="A18" i="4"/>
  <c r="J17" i="4"/>
  <c r="A17" i="4"/>
  <c r="A16" i="4"/>
  <c r="J15" i="4"/>
  <c r="A15" i="4"/>
  <c r="J14" i="4"/>
  <c r="A14" i="4"/>
  <c r="J13" i="4"/>
  <c r="A13" i="4"/>
  <c r="A12" i="4"/>
  <c r="J11" i="4"/>
  <c r="A11" i="4"/>
  <c r="J10" i="4"/>
  <c r="A10" i="4"/>
  <c r="J9" i="4"/>
  <c r="A9" i="4"/>
  <c r="A8" i="4"/>
  <c r="J7" i="4"/>
  <c r="A7" i="4"/>
  <c r="J6" i="4"/>
  <c r="A6" i="4"/>
  <c r="I5" i="4"/>
  <c r="G5" i="4"/>
  <c r="F5" i="4"/>
  <c r="E5" i="4"/>
  <c r="D5" i="4"/>
  <c r="C5" i="4"/>
  <c r="A3" i="4"/>
  <c r="A2" i="4"/>
  <c r="B5" i="4" s="1"/>
  <c r="J101" i="5"/>
  <c r="A101" i="5"/>
  <c r="J100" i="5"/>
  <c r="A100" i="5"/>
  <c r="J99" i="5"/>
  <c r="A99" i="5"/>
  <c r="J98" i="5"/>
  <c r="A98" i="5"/>
  <c r="J97" i="5"/>
  <c r="A97" i="5"/>
  <c r="J96" i="5"/>
  <c r="A96" i="5"/>
  <c r="J95" i="5"/>
  <c r="A95" i="5"/>
  <c r="J94" i="5"/>
  <c r="A94" i="5"/>
  <c r="J93" i="5"/>
  <c r="A93" i="5"/>
  <c r="J92" i="5"/>
  <c r="A92" i="5"/>
  <c r="J91" i="5"/>
  <c r="A91" i="5"/>
  <c r="J90" i="5"/>
  <c r="A90" i="5"/>
  <c r="J89" i="5"/>
  <c r="A89" i="5"/>
  <c r="J88" i="5"/>
  <c r="A88" i="5"/>
  <c r="J87" i="5"/>
  <c r="A87" i="5"/>
  <c r="J86" i="5"/>
  <c r="A86" i="5"/>
  <c r="J85" i="5"/>
  <c r="A85" i="5"/>
  <c r="J84" i="5"/>
  <c r="A84" i="5"/>
  <c r="J83" i="5"/>
  <c r="A83" i="5"/>
  <c r="J82" i="5"/>
  <c r="A82" i="5"/>
  <c r="J81" i="5"/>
  <c r="A81" i="5"/>
  <c r="J80" i="5"/>
  <c r="A80" i="5"/>
  <c r="J79" i="5"/>
  <c r="A79" i="5"/>
  <c r="J78" i="5"/>
  <c r="A78" i="5"/>
  <c r="J77" i="5"/>
  <c r="A77" i="5"/>
  <c r="J76" i="5"/>
  <c r="A76" i="5"/>
  <c r="J75" i="5"/>
  <c r="A75" i="5"/>
  <c r="J74" i="5"/>
  <c r="A74" i="5"/>
  <c r="J73" i="5"/>
  <c r="A73" i="5"/>
  <c r="J72" i="5"/>
  <c r="A72" i="5"/>
  <c r="J71" i="5"/>
  <c r="A71" i="5"/>
  <c r="J70" i="5"/>
  <c r="A70" i="5"/>
  <c r="J69" i="5"/>
  <c r="A69" i="5"/>
  <c r="J68" i="5"/>
  <c r="A68" i="5"/>
  <c r="J67" i="5"/>
  <c r="A67" i="5"/>
  <c r="J66" i="5"/>
  <c r="A66" i="5"/>
  <c r="J65" i="5"/>
  <c r="A65" i="5"/>
  <c r="J64" i="5"/>
  <c r="A64" i="5"/>
  <c r="J63" i="5"/>
  <c r="A63" i="5"/>
  <c r="J62" i="5"/>
  <c r="A62" i="5"/>
  <c r="J61" i="5"/>
  <c r="A61" i="5"/>
  <c r="J60" i="5"/>
  <c r="A60" i="5"/>
  <c r="J59" i="5"/>
  <c r="A59" i="5"/>
  <c r="J58" i="5"/>
  <c r="A58" i="5"/>
  <c r="J57" i="5"/>
  <c r="A57" i="5"/>
  <c r="J56" i="5"/>
  <c r="A56" i="5"/>
  <c r="J55" i="5"/>
  <c r="A55" i="5"/>
  <c r="J54" i="5"/>
  <c r="A54" i="5"/>
  <c r="J53" i="5"/>
  <c r="A53" i="5"/>
  <c r="J52" i="5"/>
  <c r="A52" i="5"/>
  <c r="J51" i="5"/>
  <c r="A51" i="5"/>
  <c r="J50" i="5"/>
  <c r="A50" i="5"/>
  <c r="J49" i="5"/>
  <c r="A49" i="5"/>
  <c r="J48" i="5"/>
  <c r="A48" i="5"/>
  <c r="J47" i="5"/>
  <c r="A47" i="5"/>
  <c r="J46" i="5"/>
  <c r="A46" i="5"/>
  <c r="J45" i="5"/>
  <c r="A45" i="5"/>
  <c r="J44" i="5"/>
  <c r="A44" i="5"/>
  <c r="J43" i="5"/>
  <c r="A43" i="5"/>
  <c r="J42" i="5"/>
  <c r="A42" i="5"/>
  <c r="J41" i="5"/>
  <c r="A41" i="5"/>
  <c r="J40" i="5"/>
  <c r="A40" i="5"/>
  <c r="J39" i="5"/>
  <c r="A39" i="5"/>
  <c r="J38" i="5"/>
  <c r="A38" i="5"/>
  <c r="J37" i="5"/>
  <c r="A37" i="5"/>
  <c r="J36" i="5"/>
  <c r="A36" i="5"/>
  <c r="J35" i="5"/>
  <c r="A35" i="5"/>
  <c r="J34" i="5"/>
  <c r="A34" i="5"/>
  <c r="J33" i="5"/>
  <c r="A33" i="5"/>
  <c r="J32" i="5"/>
  <c r="A32" i="5"/>
  <c r="J31" i="5"/>
  <c r="A31" i="5"/>
  <c r="J30" i="5"/>
  <c r="A30" i="5"/>
  <c r="J29" i="5"/>
  <c r="A29" i="5"/>
  <c r="J28" i="5"/>
  <c r="A28" i="5"/>
  <c r="J27" i="5"/>
  <c r="A27" i="5"/>
  <c r="J26" i="5"/>
  <c r="A26" i="5"/>
  <c r="J25" i="5"/>
  <c r="A25" i="5"/>
  <c r="J24" i="5"/>
  <c r="A24" i="5"/>
  <c r="J23" i="5"/>
  <c r="A23" i="5"/>
  <c r="J22" i="5"/>
  <c r="A22" i="5"/>
  <c r="J21" i="5"/>
  <c r="A21" i="5"/>
  <c r="J20" i="5"/>
  <c r="A20" i="5"/>
  <c r="J19" i="5"/>
  <c r="A19" i="5"/>
  <c r="J18" i="5"/>
  <c r="A18" i="5"/>
  <c r="J17" i="5"/>
  <c r="A17" i="5"/>
  <c r="J16" i="5"/>
  <c r="A16" i="5"/>
  <c r="J15" i="5"/>
  <c r="A15" i="5"/>
  <c r="J14" i="5"/>
  <c r="A14" i="5"/>
  <c r="J13" i="5"/>
  <c r="A13" i="5"/>
  <c r="J12" i="5"/>
  <c r="A12" i="5"/>
  <c r="J11" i="5"/>
  <c r="A11" i="5"/>
  <c r="J10" i="5"/>
  <c r="A10" i="5"/>
  <c r="J9" i="5"/>
  <c r="A9" i="5"/>
  <c r="J8" i="5"/>
  <c r="A8" i="5"/>
  <c r="J7" i="5"/>
  <c r="A7" i="5"/>
  <c r="J6" i="5"/>
  <c r="A6" i="5"/>
  <c r="I5" i="5"/>
  <c r="G5" i="5"/>
  <c r="C5" i="5"/>
  <c r="A3" i="5"/>
  <c r="A2" i="5"/>
  <c r="H5" i="5" s="1"/>
  <c r="J101" i="6"/>
  <c r="A101" i="6"/>
  <c r="J100" i="6"/>
  <c r="A100" i="6"/>
  <c r="J99" i="6"/>
  <c r="A99" i="6"/>
  <c r="J98" i="6"/>
  <c r="A98" i="6"/>
  <c r="J97" i="6"/>
  <c r="A97" i="6"/>
  <c r="J96" i="6"/>
  <c r="A96" i="6"/>
  <c r="J95" i="6"/>
  <c r="A95" i="6"/>
  <c r="J94" i="6"/>
  <c r="A94" i="6"/>
  <c r="J93" i="6"/>
  <c r="A93" i="6"/>
  <c r="J92" i="6"/>
  <c r="A92" i="6"/>
  <c r="J91" i="6"/>
  <c r="A91" i="6"/>
  <c r="J90" i="6"/>
  <c r="A90" i="6"/>
  <c r="J89" i="6"/>
  <c r="A89" i="6"/>
  <c r="J88" i="6"/>
  <c r="A88" i="6"/>
  <c r="J87" i="6"/>
  <c r="A87" i="6"/>
  <c r="J86" i="6"/>
  <c r="A86" i="6"/>
  <c r="J85" i="6"/>
  <c r="A85" i="6"/>
  <c r="J84" i="6"/>
  <c r="A84" i="6"/>
  <c r="J83" i="6"/>
  <c r="A83" i="6"/>
  <c r="J82" i="6"/>
  <c r="A82" i="6"/>
  <c r="J81" i="6"/>
  <c r="A81" i="6"/>
  <c r="J80" i="6"/>
  <c r="A80" i="6"/>
  <c r="J79" i="6"/>
  <c r="A79" i="6"/>
  <c r="J78" i="6"/>
  <c r="A78" i="6"/>
  <c r="J77" i="6"/>
  <c r="A77" i="6"/>
  <c r="J76" i="6"/>
  <c r="A76" i="6"/>
  <c r="J75" i="6"/>
  <c r="A75" i="6"/>
  <c r="J74" i="6"/>
  <c r="A74" i="6"/>
  <c r="J73" i="6"/>
  <c r="A73" i="6"/>
  <c r="J72" i="6"/>
  <c r="A72" i="6"/>
  <c r="J71" i="6"/>
  <c r="A71" i="6"/>
  <c r="J70" i="6"/>
  <c r="A70" i="6"/>
  <c r="J69" i="6"/>
  <c r="A69" i="6"/>
  <c r="J68" i="6"/>
  <c r="A68" i="6"/>
  <c r="J67" i="6"/>
  <c r="A67" i="6"/>
  <c r="J66" i="6"/>
  <c r="A66" i="6"/>
  <c r="J65" i="6"/>
  <c r="A65" i="6"/>
  <c r="J64" i="6"/>
  <c r="A64" i="6"/>
  <c r="J63" i="6"/>
  <c r="A63" i="6"/>
  <c r="J62" i="6"/>
  <c r="A62" i="6"/>
  <c r="J61" i="6"/>
  <c r="A61" i="6"/>
  <c r="J60" i="6"/>
  <c r="A60" i="6"/>
  <c r="J59" i="6"/>
  <c r="A59" i="6"/>
  <c r="J58" i="6"/>
  <c r="A58" i="6"/>
  <c r="J57" i="6"/>
  <c r="A57" i="6"/>
  <c r="J56" i="6"/>
  <c r="A56" i="6"/>
  <c r="J55" i="6"/>
  <c r="A55" i="6"/>
  <c r="J54" i="6"/>
  <c r="A54" i="6"/>
  <c r="J53" i="6"/>
  <c r="A53" i="6"/>
  <c r="J52" i="6"/>
  <c r="A52" i="6"/>
  <c r="J51" i="6"/>
  <c r="A51" i="6"/>
  <c r="J50" i="6"/>
  <c r="A50" i="6"/>
  <c r="J49" i="6"/>
  <c r="A49" i="6"/>
  <c r="J48" i="6"/>
  <c r="A48" i="6"/>
  <c r="J47" i="6"/>
  <c r="A47" i="6"/>
  <c r="J46" i="6"/>
  <c r="A46" i="6"/>
  <c r="J45" i="6"/>
  <c r="A45" i="6"/>
  <c r="J44" i="6"/>
  <c r="A44" i="6"/>
  <c r="J43" i="6"/>
  <c r="A43" i="6"/>
  <c r="J42" i="6"/>
  <c r="A42" i="6"/>
  <c r="J41" i="6"/>
  <c r="A41" i="6"/>
  <c r="J40" i="6"/>
  <c r="A40" i="6"/>
  <c r="J39" i="6"/>
  <c r="A39" i="6"/>
  <c r="J38" i="6"/>
  <c r="A38" i="6"/>
  <c r="J37" i="6"/>
  <c r="A37" i="6"/>
  <c r="J36" i="6"/>
  <c r="A36" i="6"/>
  <c r="J35" i="6"/>
  <c r="A35" i="6"/>
  <c r="J34" i="6"/>
  <c r="A34" i="6"/>
  <c r="J33" i="6"/>
  <c r="A33" i="6"/>
  <c r="J32" i="6"/>
  <c r="A32" i="6"/>
  <c r="J31" i="6"/>
  <c r="A31" i="6"/>
  <c r="J30" i="6"/>
  <c r="A30" i="6"/>
  <c r="J29" i="6"/>
  <c r="A29" i="6"/>
  <c r="J28" i="6"/>
  <c r="A28" i="6"/>
  <c r="J27" i="6"/>
  <c r="A27" i="6"/>
  <c r="J26" i="6"/>
  <c r="A26" i="6"/>
  <c r="J25" i="6"/>
  <c r="A25" i="6"/>
  <c r="J24" i="6"/>
  <c r="A24" i="6"/>
  <c r="J23" i="6"/>
  <c r="A23" i="6"/>
  <c r="J22" i="6"/>
  <c r="A22" i="6"/>
  <c r="J21" i="6"/>
  <c r="A21" i="6"/>
  <c r="J20" i="6"/>
  <c r="A20" i="6"/>
  <c r="J19" i="6"/>
  <c r="A19" i="6"/>
  <c r="J18" i="6"/>
  <c r="A18" i="6"/>
  <c r="J17" i="6"/>
  <c r="A17" i="6"/>
  <c r="J16" i="6"/>
  <c r="A16" i="6"/>
  <c r="J15" i="6"/>
  <c r="A15" i="6"/>
  <c r="J14" i="6"/>
  <c r="A14" i="6"/>
  <c r="J13" i="6"/>
  <c r="A13" i="6"/>
  <c r="J12" i="6"/>
  <c r="A12" i="6"/>
  <c r="J11" i="6"/>
  <c r="A11" i="6"/>
  <c r="J10" i="6"/>
  <c r="A10" i="6"/>
  <c r="J9" i="6"/>
  <c r="A9" i="6"/>
  <c r="J8" i="6"/>
  <c r="A8" i="6"/>
  <c r="J7" i="6"/>
  <c r="A7" i="6"/>
  <c r="J6" i="6"/>
  <c r="A6" i="6"/>
  <c r="I5" i="6"/>
  <c r="E5" i="6"/>
  <c r="C5" i="6"/>
  <c r="B5" i="6"/>
  <c r="A3" i="6"/>
  <c r="A2" i="6"/>
  <c r="H5" i="6" s="1"/>
  <c r="J101" i="7"/>
  <c r="A101" i="7"/>
  <c r="J100" i="7"/>
  <c r="A100" i="7"/>
  <c r="J99" i="7"/>
  <c r="A99" i="7"/>
  <c r="J98" i="7"/>
  <c r="A98" i="7"/>
  <c r="J97" i="7"/>
  <c r="A97" i="7"/>
  <c r="J96" i="7"/>
  <c r="A96" i="7"/>
  <c r="J95" i="7"/>
  <c r="A95" i="7"/>
  <c r="J94" i="7"/>
  <c r="A94" i="7"/>
  <c r="J93" i="7"/>
  <c r="A93" i="7"/>
  <c r="J92" i="7"/>
  <c r="A92" i="7"/>
  <c r="J91" i="7"/>
  <c r="A91" i="7"/>
  <c r="J90" i="7"/>
  <c r="A90" i="7"/>
  <c r="J89" i="7"/>
  <c r="A89" i="7"/>
  <c r="J88" i="7"/>
  <c r="A88" i="7"/>
  <c r="J87" i="7"/>
  <c r="A87" i="7"/>
  <c r="J86" i="7"/>
  <c r="A86" i="7"/>
  <c r="J85" i="7"/>
  <c r="A85" i="7"/>
  <c r="J84" i="7"/>
  <c r="A84" i="7"/>
  <c r="J83" i="7"/>
  <c r="A83" i="7"/>
  <c r="J82" i="7"/>
  <c r="A82" i="7"/>
  <c r="J81" i="7"/>
  <c r="A81" i="7"/>
  <c r="J80" i="7"/>
  <c r="A80" i="7"/>
  <c r="J79" i="7"/>
  <c r="A79" i="7"/>
  <c r="J78" i="7"/>
  <c r="A78" i="7"/>
  <c r="J77" i="7"/>
  <c r="A77" i="7"/>
  <c r="J76" i="7"/>
  <c r="A76" i="7"/>
  <c r="J75" i="7"/>
  <c r="A75" i="7"/>
  <c r="J74" i="7"/>
  <c r="A74" i="7"/>
  <c r="J73" i="7"/>
  <c r="A73" i="7"/>
  <c r="J72" i="7"/>
  <c r="A72" i="7"/>
  <c r="J71" i="7"/>
  <c r="A71" i="7"/>
  <c r="J70" i="7"/>
  <c r="A70" i="7"/>
  <c r="J69" i="7"/>
  <c r="A69" i="7"/>
  <c r="J68" i="7"/>
  <c r="A68" i="7"/>
  <c r="J67" i="7"/>
  <c r="A67" i="7"/>
  <c r="J66" i="7"/>
  <c r="A66" i="7"/>
  <c r="J65" i="7"/>
  <c r="A65" i="7"/>
  <c r="J64" i="7"/>
  <c r="A64" i="7"/>
  <c r="J63" i="7"/>
  <c r="A63" i="7"/>
  <c r="J62" i="7"/>
  <c r="A62" i="7"/>
  <c r="J61" i="7"/>
  <c r="A61" i="7"/>
  <c r="J60" i="7"/>
  <c r="A60" i="7"/>
  <c r="J59" i="7"/>
  <c r="A59" i="7"/>
  <c r="J58" i="7"/>
  <c r="A58" i="7"/>
  <c r="J57" i="7"/>
  <c r="A57" i="7"/>
  <c r="J56" i="7"/>
  <c r="A56" i="7"/>
  <c r="J55" i="7"/>
  <c r="A55" i="7"/>
  <c r="J54" i="7"/>
  <c r="A54" i="7"/>
  <c r="J53" i="7"/>
  <c r="A53" i="7"/>
  <c r="J52" i="7"/>
  <c r="A52" i="7"/>
  <c r="J51" i="7"/>
  <c r="A51" i="7"/>
  <c r="J50" i="7"/>
  <c r="A50" i="7"/>
  <c r="J49" i="7"/>
  <c r="A49" i="7"/>
  <c r="J48" i="7"/>
  <c r="A48" i="7"/>
  <c r="J47" i="7"/>
  <c r="A47" i="7"/>
  <c r="J46" i="7"/>
  <c r="A46" i="7"/>
  <c r="J45" i="7"/>
  <c r="A45" i="7"/>
  <c r="J44" i="7"/>
  <c r="A44" i="7"/>
  <c r="J43" i="7"/>
  <c r="A43" i="7"/>
  <c r="J42" i="7"/>
  <c r="A42" i="7"/>
  <c r="J41" i="7"/>
  <c r="A41" i="7"/>
  <c r="J40" i="7"/>
  <c r="A40" i="7"/>
  <c r="J39" i="7"/>
  <c r="A39" i="7"/>
  <c r="J38" i="7"/>
  <c r="A38" i="7"/>
  <c r="J37" i="7"/>
  <c r="A37" i="7"/>
  <c r="J36" i="7"/>
  <c r="A36" i="7"/>
  <c r="J35" i="7"/>
  <c r="A35" i="7"/>
  <c r="J34" i="7"/>
  <c r="A34" i="7"/>
  <c r="J33" i="7"/>
  <c r="A33" i="7"/>
  <c r="J32" i="7"/>
  <c r="A32" i="7"/>
  <c r="J31" i="7"/>
  <c r="A31" i="7"/>
  <c r="J30" i="7"/>
  <c r="A30" i="7"/>
  <c r="J29" i="7"/>
  <c r="A29" i="7"/>
  <c r="J28" i="7"/>
  <c r="A28" i="7"/>
  <c r="J27" i="7"/>
  <c r="A27" i="7"/>
  <c r="J26" i="7"/>
  <c r="A26" i="7"/>
  <c r="J25" i="7"/>
  <c r="A25" i="7"/>
  <c r="J24" i="7"/>
  <c r="A24" i="7"/>
  <c r="J23" i="7"/>
  <c r="A23" i="7"/>
  <c r="J22" i="7"/>
  <c r="A22" i="7"/>
  <c r="J21" i="7"/>
  <c r="A21" i="7"/>
  <c r="J20" i="7"/>
  <c r="A20" i="7"/>
  <c r="J19" i="7"/>
  <c r="A19" i="7"/>
  <c r="J18" i="7"/>
  <c r="A18" i="7"/>
  <c r="J17" i="7"/>
  <c r="A17" i="7"/>
  <c r="J16" i="7"/>
  <c r="A16" i="7"/>
  <c r="J15" i="7"/>
  <c r="A15" i="7"/>
  <c r="J14" i="7"/>
  <c r="A14" i="7"/>
  <c r="J13" i="7"/>
  <c r="A13" i="7"/>
  <c r="J12" i="7"/>
  <c r="A12" i="7"/>
  <c r="J11" i="7"/>
  <c r="A11" i="7"/>
  <c r="J10" i="7"/>
  <c r="A10" i="7"/>
  <c r="J9" i="7"/>
  <c r="A9" i="7"/>
  <c r="J8" i="7"/>
  <c r="A8" i="7"/>
  <c r="J7" i="7"/>
  <c r="A7" i="7"/>
  <c r="J6" i="7"/>
  <c r="A6" i="7"/>
  <c r="I5" i="7"/>
  <c r="G5" i="7"/>
  <c r="E5" i="7"/>
  <c r="D5" i="7"/>
  <c r="C5" i="7"/>
  <c r="B5" i="7"/>
  <c r="A3" i="7"/>
  <c r="A2" i="7"/>
  <c r="H5" i="7" s="1"/>
  <c r="J101" i="17"/>
  <c r="A101" i="17"/>
  <c r="J100" i="17"/>
  <c r="A100" i="17"/>
  <c r="J99" i="17"/>
  <c r="A99" i="17"/>
  <c r="J98" i="17"/>
  <c r="A98" i="17"/>
  <c r="J97" i="17"/>
  <c r="A97" i="17"/>
  <c r="J96" i="17"/>
  <c r="A96" i="17"/>
  <c r="J95" i="17"/>
  <c r="A95" i="17"/>
  <c r="J94" i="17"/>
  <c r="A94" i="17"/>
  <c r="J93" i="17"/>
  <c r="A93" i="17"/>
  <c r="J92" i="17"/>
  <c r="A92" i="17"/>
  <c r="J91" i="17"/>
  <c r="A91" i="17"/>
  <c r="J90" i="17"/>
  <c r="A90" i="17"/>
  <c r="J89" i="17"/>
  <c r="A89" i="17"/>
  <c r="J88" i="17"/>
  <c r="A88" i="17"/>
  <c r="J87" i="17"/>
  <c r="A87" i="17"/>
  <c r="J86" i="17"/>
  <c r="A86" i="17"/>
  <c r="J85" i="17"/>
  <c r="A85" i="17"/>
  <c r="J84" i="17"/>
  <c r="A84" i="17"/>
  <c r="J83" i="17"/>
  <c r="A83" i="17"/>
  <c r="J82" i="17"/>
  <c r="A82" i="17"/>
  <c r="J81" i="17"/>
  <c r="A81" i="17"/>
  <c r="J80" i="17"/>
  <c r="A80" i="17"/>
  <c r="J79" i="17"/>
  <c r="A79" i="17"/>
  <c r="J78" i="17"/>
  <c r="A78" i="17"/>
  <c r="J77" i="17"/>
  <c r="A77" i="17"/>
  <c r="J76" i="17"/>
  <c r="A76" i="17"/>
  <c r="J75" i="17"/>
  <c r="A75" i="17"/>
  <c r="J74" i="17"/>
  <c r="A74" i="17"/>
  <c r="J73" i="17"/>
  <c r="A73" i="17"/>
  <c r="J72" i="17"/>
  <c r="A72" i="17"/>
  <c r="J71" i="17"/>
  <c r="A71" i="17"/>
  <c r="J70" i="17"/>
  <c r="A70" i="17"/>
  <c r="J69" i="17"/>
  <c r="A69" i="17"/>
  <c r="J68" i="17"/>
  <c r="A68" i="17"/>
  <c r="J67" i="17"/>
  <c r="A67" i="17"/>
  <c r="J66" i="17"/>
  <c r="A66" i="17"/>
  <c r="J65" i="17"/>
  <c r="A65" i="17"/>
  <c r="J64" i="17"/>
  <c r="A64" i="17"/>
  <c r="J63" i="17"/>
  <c r="A63" i="17"/>
  <c r="J62" i="17"/>
  <c r="A62" i="17"/>
  <c r="J61" i="17"/>
  <c r="A61" i="17"/>
  <c r="J60" i="17"/>
  <c r="A60" i="17"/>
  <c r="J59" i="17"/>
  <c r="A59" i="17"/>
  <c r="J58" i="17"/>
  <c r="A58" i="17"/>
  <c r="J57" i="17"/>
  <c r="A57" i="17"/>
  <c r="J56" i="17"/>
  <c r="A56" i="17"/>
  <c r="J55" i="17"/>
  <c r="A55" i="17"/>
  <c r="J54" i="17"/>
  <c r="A54" i="17"/>
  <c r="J53" i="17"/>
  <c r="A53" i="17"/>
  <c r="J52" i="17"/>
  <c r="A52" i="17"/>
  <c r="J51" i="17"/>
  <c r="A51" i="17"/>
  <c r="J50" i="17"/>
  <c r="A50" i="17"/>
  <c r="J49" i="17"/>
  <c r="A49" i="17"/>
  <c r="J48" i="17"/>
  <c r="A48" i="17"/>
  <c r="J47" i="17"/>
  <c r="A47" i="17"/>
  <c r="J46" i="17"/>
  <c r="A46" i="17"/>
  <c r="J45" i="17"/>
  <c r="A45" i="17"/>
  <c r="J44" i="17"/>
  <c r="A44" i="17"/>
  <c r="J43" i="17"/>
  <c r="A43" i="17"/>
  <c r="J42" i="17"/>
  <c r="A42" i="17"/>
  <c r="J41" i="17"/>
  <c r="A41" i="17"/>
  <c r="J40" i="17"/>
  <c r="A40" i="17"/>
  <c r="J39" i="17"/>
  <c r="A39" i="17"/>
  <c r="J38" i="17"/>
  <c r="A38" i="17"/>
  <c r="J37" i="17"/>
  <c r="A37" i="17"/>
  <c r="J36" i="17"/>
  <c r="A36" i="17"/>
  <c r="J35" i="17"/>
  <c r="A35" i="17"/>
  <c r="J34" i="17"/>
  <c r="A34" i="17"/>
  <c r="J33" i="17"/>
  <c r="A33" i="17"/>
  <c r="J32" i="17"/>
  <c r="A32" i="17"/>
  <c r="J31" i="17"/>
  <c r="A31" i="17"/>
  <c r="J30" i="17"/>
  <c r="A30" i="17"/>
  <c r="J29" i="17"/>
  <c r="A29" i="17"/>
  <c r="J28" i="17"/>
  <c r="A28" i="17"/>
  <c r="J27" i="17"/>
  <c r="A27" i="17"/>
  <c r="J26" i="17"/>
  <c r="A26" i="17"/>
  <c r="J25" i="17"/>
  <c r="A25" i="17"/>
  <c r="J24" i="17"/>
  <c r="A24" i="17"/>
  <c r="J23" i="17"/>
  <c r="A23" i="17"/>
  <c r="J22" i="17"/>
  <c r="A22" i="17"/>
  <c r="J21" i="17"/>
  <c r="A21" i="17"/>
  <c r="J20" i="17"/>
  <c r="A20" i="17"/>
  <c r="J19" i="17"/>
  <c r="A19" i="17"/>
  <c r="J18" i="17"/>
  <c r="A18" i="17"/>
  <c r="J17" i="17"/>
  <c r="A17" i="17"/>
  <c r="J16" i="17"/>
  <c r="A16" i="17"/>
  <c r="J15" i="17"/>
  <c r="A15" i="17"/>
  <c r="J14" i="17"/>
  <c r="A14" i="17"/>
  <c r="J13" i="17"/>
  <c r="A13" i="17"/>
  <c r="J12" i="17"/>
  <c r="A12" i="17"/>
  <c r="J11" i="17"/>
  <c r="A11" i="17"/>
  <c r="J10" i="17"/>
  <c r="A10" i="17"/>
  <c r="J9" i="17"/>
  <c r="A9" i="17"/>
  <c r="J8" i="17"/>
  <c r="A8" i="17"/>
  <c r="J7" i="17"/>
  <c r="A7" i="17"/>
  <c r="J6" i="17"/>
  <c r="A6" i="17"/>
  <c r="I5" i="17"/>
  <c r="G5" i="17"/>
  <c r="F5" i="17"/>
  <c r="E5" i="17"/>
  <c r="D5" i="17"/>
  <c r="C5" i="17"/>
  <c r="A3" i="17"/>
  <c r="A2" i="17"/>
  <c r="B5" i="17" s="1"/>
  <c r="J101" i="16"/>
  <c r="A101" i="16"/>
  <c r="J100" i="16"/>
  <c r="A100" i="16"/>
  <c r="J99" i="16"/>
  <c r="A99" i="16"/>
  <c r="J98" i="16"/>
  <c r="A98" i="16"/>
  <c r="J97" i="16"/>
  <c r="A97" i="16"/>
  <c r="J96" i="16"/>
  <c r="A96" i="16"/>
  <c r="J95" i="16"/>
  <c r="A95" i="16"/>
  <c r="J94" i="16"/>
  <c r="A94" i="16"/>
  <c r="J93" i="16"/>
  <c r="A93" i="16"/>
  <c r="J92" i="16"/>
  <c r="A92" i="16"/>
  <c r="J91" i="16"/>
  <c r="A91" i="16"/>
  <c r="J90" i="16"/>
  <c r="A90" i="16"/>
  <c r="J89" i="16"/>
  <c r="A89" i="16"/>
  <c r="J88" i="16"/>
  <c r="A88" i="16"/>
  <c r="J87" i="16"/>
  <c r="A87" i="16"/>
  <c r="J86" i="16"/>
  <c r="A86" i="16"/>
  <c r="J85" i="16"/>
  <c r="A85" i="16"/>
  <c r="J84" i="16"/>
  <c r="A84" i="16"/>
  <c r="J83" i="16"/>
  <c r="A83" i="16"/>
  <c r="J82" i="16"/>
  <c r="A82" i="16"/>
  <c r="J81" i="16"/>
  <c r="A81" i="16"/>
  <c r="J80" i="16"/>
  <c r="A80" i="16"/>
  <c r="J79" i="16"/>
  <c r="A79" i="16"/>
  <c r="J78" i="16"/>
  <c r="A78" i="16"/>
  <c r="J77" i="16"/>
  <c r="A77" i="16"/>
  <c r="J76" i="16"/>
  <c r="A76" i="16"/>
  <c r="J75" i="16"/>
  <c r="A75" i="16"/>
  <c r="J74" i="16"/>
  <c r="A74" i="16"/>
  <c r="J73" i="16"/>
  <c r="A73" i="16"/>
  <c r="J72" i="16"/>
  <c r="A72" i="16"/>
  <c r="J71" i="16"/>
  <c r="A71" i="16"/>
  <c r="J70" i="16"/>
  <c r="A70" i="16"/>
  <c r="J69" i="16"/>
  <c r="A69" i="16"/>
  <c r="J68" i="16"/>
  <c r="A68" i="16"/>
  <c r="J67" i="16"/>
  <c r="A67" i="16"/>
  <c r="J66" i="16"/>
  <c r="A66" i="16"/>
  <c r="J65" i="16"/>
  <c r="A65" i="16"/>
  <c r="J64" i="16"/>
  <c r="A64" i="16"/>
  <c r="J63" i="16"/>
  <c r="A63" i="16"/>
  <c r="J62" i="16"/>
  <c r="A62" i="16"/>
  <c r="J61" i="16"/>
  <c r="A61" i="16"/>
  <c r="J60" i="16"/>
  <c r="A60" i="16"/>
  <c r="J59" i="16"/>
  <c r="A59" i="16"/>
  <c r="J58" i="16"/>
  <c r="A58" i="16"/>
  <c r="J57" i="16"/>
  <c r="A57" i="16"/>
  <c r="J56" i="16"/>
  <c r="A56" i="16"/>
  <c r="J55" i="16"/>
  <c r="A55" i="16"/>
  <c r="J54" i="16"/>
  <c r="A54" i="16"/>
  <c r="J53" i="16"/>
  <c r="A53" i="16"/>
  <c r="J52" i="16"/>
  <c r="A52" i="16"/>
  <c r="J51" i="16"/>
  <c r="A51" i="16"/>
  <c r="J50" i="16"/>
  <c r="A50" i="16"/>
  <c r="J49" i="16"/>
  <c r="A49" i="16"/>
  <c r="J48" i="16"/>
  <c r="A48" i="16"/>
  <c r="J47" i="16"/>
  <c r="A47" i="16"/>
  <c r="J46" i="16"/>
  <c r="A46" i="16"/>
  <c r="J45" i="16"/>
  <c r="A45" i="16"/>
  <c r="J44" i="16"/>
  <c r="A44" i="16"/>
  <c r="J43" i="16"/>
  <c r="A43" i="16"/>
  <c r="J42" i="16"/>
  <c r="A42" i="16"/>
  <c r="J41" i="16"/>
  <c r="A41" i="16"/>
  <c r="J40" i="16"/>
  <c r="A40" i="16"/>
  <c r="J39" i="16"/>
  <c r="A39" i="16"/>
  <c r="J38" i="16"/>
  <c r="A38" i="16"/>
  <c r="J37" i="16"/>
  <c r="A37" i="16"/>
  <c r="J36" i="16"/>
  <c r="A36" i="16"/>
  <c r="J35" i="16"/>
  <c r="A35" i="16"/>
  <c r="J34" i="16"/>
  <c r="A34" i="16"/>
  <c r="J33" i="16"/>
  <c r="A33" i="16"/>
  <c r="J32" i="16"/>
  <c r="A32" i="16"/>
  <c r="J31" i="16"/>
  <c r="A31" i="16"/>
  <c r="J30" i="16"/>
  <c r="A30" i="16"/>
  <c r="J29" i="16"/>
  <c r="A29" i="16"/>
  <c r="J28" i="16"/>
  <c r="A28" i="16"/>
  <c r="J27" i="16"/>
  <c r="A27" i="16"/>
  <c r="J26" i="16"/>
  <c r="A26" i="16"/>
  <c r="J25" i="16"/>
  <c r="A25" i="16"/>
  <c r="J24" i="16"/>
  <c r="A24" i="16"/>
  <c r="J23" i="16"/>
  <c r="A23" i="16"/>
  <c r="J22" i="16"/>
  <c r="A22" i="16"/>
  <c r="J21" i="16"/>
  <c r="A21" i="16"/>
  <c r="J20" i="16"/>
  <c r="A20" i="16"/>
  <c r="J19" i="16"/>
  <c r="A19" i="16"/>
  <c r="J18" i="16"/>
  <c r="A18" i="16"/>
  <c r="J17" i="16"/>
  <c r="A17" i="16"/>
  <c r="J16" i="16"/>
  <c r="A16" i="16"/>
  <c r="J15" i="16"/>
  <c r="A15" i="16"/>
  <c r="J14" i="16"/>
  <c r="A14" i="16"/>
  <c r="J13" i="16"/>
  <c r="A13" i="16"/>
  <c r="J12" i="16"/>
  <c r="A12" i="16"/>
  <c r="J11" i="16"/>
  <c r="A11" i="16"/>
  <c r="J10" i="16"/>
  <c r="A10" i="16"/>
  <c r="J9" i="16"/>
  <c r="A9" i="16"/>
  <c r="J8" i="16"/>
  <c r="A8" i="16"/>
  <c r="J7" i="16"/>
  <c r="A7" i="16"/>
  <c r="J6" i="16"/>
  <c r="A6" i="16"/>
  <c r="I5" i="16"/>
  <c r="G5" i="16"/>
  <c r="E5" i="16"/>
  <c r="C5" i="16"/>
  <c r="A3" i="16"/>
  <c r="A2" i="16"/>
  <c r="H5" i="16" s="1"/>
  <c r="J101" i="15"/>
  <c r="A101" i="15"/>
  <c r="J100" i="15"/>
  <c r="A100" i="15"/>
  <c r="J99" i="15"/>
  <c r="A99" i="15"/>
  <c r="J98" i="15"/>
  <c r="A98" i="15"/>
  <c r="J97" i="15"/>
  <c r="A97" i="15"/>
  <c r="J96" i="15"/>
  <c r="A96" i="15"/>
  <c r="J95" i="15"/>
  <c r="A95" i="15"/>
  <c r="J94" i="15"/>
  <c r="A94" i="15"/>
  <c r="J93" i="15"/>
  <c r="A93" i="15"/>
  <c r="J92" i="15"/>
  <c r="A92" i="15"/>
  <c r="J91" i="15"/>
  <c r="A91" i="15"/>
  <c r="J90" i="15"/>
  <c r="A90" i="15"/>
  <c r="J89" i="15"/>
  <c r="A89" i="15"/>
  <c r="J88" i="15"/>
  <c r="A88" i="15"/>
  <c r="J87" i="15"/>
  <c r="A87" i="15"/>
  <c r="J86" i="15"/>
  <c r="A86" i="15"/>
  <c r="J85" i="15"/>
  <c r="A85" i="15"/>
  <c r="J84" i="15"/>
  <c r="A84" i="15"/>
  <c r="J83" i="15"/>
  <c r="A83" i="15"/>
  <c r="J82" i="15"/>
  <c r="A82" i="15"/>
  <c r="J81" i="15"/>
  <c r="A81" i="15"/>
  <c r="J80" i="15"/>
  <c r="A80" i="15"/>
  <c r="J79" i="15"/>
  <c r="A79" i="15"/>
  <c r="J78" i="15"/>
  <c r="A78" i="15"/>
  <c r="J77" i="15"/>
  <c r="A77" i="15"/>
  <c r="J76" i="15"/>
  <c r="A76" i="15"/>
  <c r="J75" i="15"/>
  <c r="A75" i="15"/>
  <c r="J74" i="15"/>
  <c r="A74" i="15"/>
  <c r="J73" i="15"/>
  <c r="A73" i="15"/>
  <c r="J72" i="15"/>
  <c r="A72" i="15"/>
  <c r="J71" i="15"/>
  <c r="A71" i="15"/>
  <c r="J70" i="15"/>
  <c r="A70" i="15"/>
  <c r="J69" i="15"/>
  <c r="A69" i="15"/>
  <c r="J68" i="15"/>
  <c r="A68" i="15"/>
  <c r="J67" i="15"/>
  <c r="A67" i="15"/>
  <c r="J66" i="15"/>
  <c r="A66" i="15"/>
  <c r="J65" i="15"/>
  <c r="A65" i="15"/>
  <c r="J64" i="15"/>
  <c r="A64" i="15"/>
  <c r="J63" i="15"/>
  <c r="A63" i="15"/>
  <c r="J62" i="15"/>
  <c r="A62" i="15"/>
  <c r="J61" i="15"/>
  <c r="A61" i="15"/>
  <c r="J60" i="15"/>
  <c r="A60" i="15"/>
  <c r="J59" i="15"/>
  <c r="A59" i="15"/>
  <c r="J58" i="15"/>
  <c r="A58" i="15"/>
  <c r="J57" i="15"/>
  <c r="A57" i="15"/>
  <c r="J56" i="15"/>
  <c r="A56" i="15"/>
  <c r="J55" i="15"/>
  <c r="A55" i="15"/>
  <c r="J54" i="15"/>
  <c r="A54" i="15"/>
  <c r="J53" i="15"/>
  <c r="A53" i="15"/>
  <c r="J52" i="15"/>
  <c r="A52" i="15"/>
  <c r="J51" i="15"/>
  <c r="A51" i="15"/>
  <c r="J50" i="15"/>
  <c r="A50" i="15"/>
  <c r="J49" i="15"/>
  <c r="A49" i="15"/>
  <c r="J48" i="15"/>
  <c r="A48" i="15"/>
  <c r="J47" i="15"/>
  <c r="A47" i="15"/>
  <c r="J46" i="15"/>
  <c r="A46" i="15"/>
  <c r="J45" i="15"/>
  <c r="A45" i="15"/>
  <c r="J44" i="15"/>
  <c r="A44" i="15"/>
  <c r="J43" i="15"/>
  <c r="A43" i="15"/>
  <c r="J42" i="15"/>
  <c r="A42" i="15"/>
  <c r="J41" i="15"/>
  <c r="A41" i="15"/>
  <c r="J40" i="15"/>
  <c r="A40" i="15"/>
  <c r="J39" i="15"/>
  <c r="A39" i="15"/>
  <c r="J38" i="15"/>
  <c r="A38" i="15"/>
  <c r="J37" i="15"/>
  <c r="A37" i="15"/>
  <c r="J36" i="15"/>
  <c r="A36" i="15"/>
  <c r="J35" i="15"/>
  <c r="A35" i="15"/>
  <c r="J34" i="15"/>
  <c r="A34" i="15"/>
  <c r="J33" i="15"/>
  <c r="A33" i="15"/>
  <c r="J32" i="15"/>
  <c r="A32" i="15"/>
  <c r="J31" i="15"/>
  <c r="A31" i="15"/>
  <c r="J30" i="15"/>
  <c r="A30" i="15"/>
  <c r="J29" i="15"/>
  <c r="A29" i="15"/>
  <c r="J28" i="15"/>
  <c r="A28" i="15"/>
  <c r="J27" i="15"/>
  <c r="A27" i="15"/>
  <c r="J26" i="15"/>
  <c r="A26" i="15"/>
  <c r="J25" i="15"/>
  <c r="A25" i="15"/>
  <c r="J24" i="15"/>
  <c r="A24" i="15"/>
  <c r="J23" i="15"/>
  <c r="A23" i="15"/>
  <c r="J22" i="15"/>
  <c r="A22" i="15"/>
  <c r="J21" i="15"/>
  <c r="A21" i="15"/>
  <c r="J20" i="15"/>
  <c r="A20" i="15"/>
  <c r="J19" i="15"/>
  <c r="A19" i="15"/>
  <c r="J18" i="15"/>
  <c r="A18" i="15"/>
  <c r="J17" i="15"/>
  <c r="A17" i="15"/>
  <c r="J16" i="15"/>
  <c r="A16" i="15"/>
  <c r="J15" i="15"/>
  <c r="A15" i="15"/>
  <c r="J14" i="15"/>
  <c r="A14" i="15"/>
  <c r="J13" i="15"/>
  <c r="A13" i="15"/>
  <c r="J12" i="15"/>
  <c r="A12" i="15"/>
  <c r="J11" i="15"/>
  <c r="A11" i="15"/>
  <c r="J10" i="15"/>
  <c r="A10" i="15"/>
  <c r="J9" i="15"/>
  <c r="A9" i="15"/>
  <c r="J8" i="15"/>
  <c r="A8" i="15"/>
  <c r="J7" i="15"/>
  <c r="A7" i="15"/>
  <c r="J6" i="15"/>
  <c r="A6" i="15"/>
  <c r="I5" i="15"/>
  <c r="G5" i="15"/>
  <c r="E5" i="15"/>
  <c r="C5" i="15"/>
  <c r="B5" i="15"/>
  <c r="A3" i="15"/>
  <c r="A2" i="15"/>
  <c r="H5" i="15" s="1"/>
  <c r="J101" i="8"/>
  <c r="A101" i="8"/>
  <c r="J100" i="8"/>
  <c r="A100" i="8"/>
  <c r="J99" i="8"/>
  <c r="A99" i="8"/>
  <c r="J98" i="8"/>
  <c r="A98" i="8"/>
  <c r="J97" i="8"/>
  <c r="A97" i="8"/>
  <c r="J96" i="8"/>
  <c r="A96" i="8"/>
  <c r="J95" i="8"/>
  <c r="A95" i="8"/>
  <c r="J94" i="8"/>
  <c r="A94" i="8"/>
  <c r="J93" i="8"/>
  <c r="A93" i="8"/>
  <c r="J92" i="8"/>
  <c r="A92" i="8"/>
  <c r="J91" i="8"/>
  <c r="A91" i="8"/>
  <c r="J90" i="8"/>
  <c r="A90" i="8"/>
  <c r="J89" i="8"/>
  <c r="A89" i="8"/>
  <c r="J88" i="8"/>
  <c r="A88" i="8"/>
  <c r="J87" i="8"/>
  <c r="A87" i="8"/>
  <c r="J86" i="8"/>
  <c r="A86" i="8"/>
  <c r="J85" i="8"/>
  <c r="A85" i="8"/>
  <c r="J84" i="8"/>
  <c r="A84" i="8"/>
  <c r="J83" i="8"/>
  <c r="A83" i="8"/>
  <c r="J82" i="8"/>
  <c r="A82" i="8"/>
  <c r="J81" i="8"/>
  <c r="A81" i="8"/>
  <c r="J80" i="8"/>
  <c r="A80" i="8"/>
  <c r="J79" i="8"/>
  <c r="A79" i="8"/>
  <c r="J78" i="8"/>
  <c r="A78" i="8"/>
  <c r="J77" i="8"/>
  <c r="A77" i="8"/>
  <c r="J76" i="8"/>
  <c r="A76" i="8"/>
  <c r="J75" i="8"/>
  <c r="A75" i="8"/>
  <c r="J74" i="8"/>
  <c r="A74" i="8"/>
  <c r="J73" i="8"/>
  <c r="A73" i="8"/>
  <c r="J72" i="8"/>
  <c r="A72" i="8"/>
  <c r="J71" i="8"/>
  <c r="A71" i="8"/>
  <c r="J70" i="8"/>
  <c r="A70" i="8"/>
  <c r="J69" i="8"/>
  <c r="A69" i="8"/>
  <c r="J68" i="8"/>
  <c r="A68" i="8"/>
  <c r="J67" i="8"/>
  <c r="A67" i="8"/>
  <c r="J66" i="8"/>
  <c r="A66" i="8"/>
  <c r="J65" i="8"/>
  <c r="A65" i="8"/>
  <c r="J64" i="8"/>
  <c r="A64" i="8"/>
  <c r="J63" i="8"/>
  <c r="A63" i="8"/>
  <c r="J62" i="8"/>
  <c r="A62" i="8"/>
  <c r="J61" i="8"/>
  <c r="A61" i="8"/>
  <c r="J60" i="8"/>
  <c r="A60" i="8"/>
  <c r="J59" i="8"/>
  <c r="A59" i="8"/>
  <c r="J58" i="8"/>
  <c r="A58" i="8"/>
  <c r="J57" i="8"/>
  <c r="A57" i="8"/>
  <c r="J56" i="8"/>
  <c r="A56" i="8"/>
  <c r="J55" i="8"/>
  <c r="A55" i="8"/>
  <c r="J54" i="8"/>
  <c r="A54" i="8"/>
  <c r="J53" i="8"/>
  <c r="A53" i="8"/>
  <c r="J52" i="8"/>
  <c r="A52" i="8"/>
  <c r="J51" i="8"/>
  <c r="A51" i="8"/>
  <c r="J50" i="8"/>
  <c r="A50" i="8"/>
  <c r="J49" i="8"/>
  <c r="A49" i="8"/>
  <c r="J48" i="8"/>
  <c r="A48" i="8"/>
  <c r="J47" i="8"/>
  <c r="A47" i="8"/>
  <c r="J46" i="8"/>
  <c r="A46" i="8"/>
  <c r="J45" i="8"/>
  <c r="A45" i="8"/>
  <c r="J44" i="8"/>
  <c r="A44" i="8"/>
  <c r="J43" i="8"/>
  <c r="A43" i="8"/>
  <c r="J42" i="8"/>
  <c r="A42" i="8"/>
  <c r="J41" i="8"/>
  <c r="A41" i="8"/>
  <c r="J40" i="8"/>
  <c r="A40" i="8"/>
  <c r="J39" i="8"/>
  <c r="A39" i="8"/>
  <c r="J38" i="8"/>
  <c r="A38" i="8"/>
  <c r="J37" i="8"/>
  <c r="A37" i="8"/>
  <c r="J36" i="8"/>
  <c r="A36" i="8"/>
  <c r="J35" i="8"/>
  <c r="A35" i="8"/>
  <c r="J34" i="8"/>
  <c r="A34" i="8"/>
  <c r="J33" i="8"/>
  <c r="A33" i="8"/>
  <c r="J32" i="8"/>
  <c r="A32" i="8"/>
  <c r="J31" i="8"/>
  <c r="A31" i="8"/>
  <c r="J30" i="8"/>
  <c r="A30" i="8"/>
  <c r="J29" i="8"/>
  <c r="A29" i="8"/>
  <c r="J28" i="8"/>
  <c r="A28" i="8"/>
  <c r="J27" i="8"/>
  <c r="A27" i="8"/>
  <c r="J26" i="8"/>
  <c r="A26" i="8"/>
  <c r="J25" i="8"/>
  <c r="A25" i="8"/>
  <c r="J24" i="8"/>
  <c r="A24" i="8"/>
  <c r="J23" i="8"/>
  <c r="A23" i="8"/>
  <c r="J22" i="8"/>
  <c r="A22" i="8"/>
  <c r="J21" i="8"/>
  <c r="A21" i="8"/>
  <c r="J20" i="8"/>
  <c r="A20" i="8"/>
  <c r="J19" i="8"/>
  <c r="A19" i="8"/>
  <c r="J18" i="8"/>
  <c r="A18" i="8"/>
  <c r="J17" i="8"/>
  <c r="A17" i="8"/>
  <c r="J16" i="8"/>
  <c r="A16" i="8"/>
  <c r="J15" i="8"/>
  <c r="A15" i="8"/>
  <c r="J14" i="8"/>
  <c r="A14" i="8"/>
  <c r="J13" i="8"/>
  <c r="A13" i="8"/>
  <c r="J12" i="8"/>
  <c r="A12" i="8"/>
  <c r="J11" i="8"/>
  <c r="A11" i="8"/>
  <c r="J10" i="8"/>
  <c r="A10" i="8"/>
  <c r="J9" i="8"/>
  <c r="A9" i="8"/>
  <c r="J8" i="8"/>
  <c r="A8" i="8"/>
  <c r="J7" i="8"/>
  <c r="A7" i="8"/>
  <c r="J6" i="8"/>
  <c r="A6" i="8"/>
  <c r="I5" i="8"/>
  <c r="G5" i="8"/>
  <c r="E5" i="8"/>
  <c r="D5" i="8"/>
  <c r="C5" i="8"/>
  <c r="B5" i="8"/>
  <c r="A3" i="8"/>
  <c r="A2" i="8"/>
  <c r="H5" i="8" s="1"/>
  <c r="J101" i="9"/>
  <c r="A101" i="9"/>
  <c r="J100" i="9"/>
  <c r="A100" i="9"/>
  <c r="J99" i="9"/>
  <c r="A99" i="9"/>
  <c r="J98" i="9"/>
  <c r="A98" i="9"/>
  <c r="J97" i="9"/>
  <c r="A97" i="9"/>
  <c r="J96" i="9"/>
  <c r="A96" i="9"/>
  <c r="J95" i="9"/>
  <c r="A95" i="9"/>
  <c r="J94" i="9"/>
  <c r="A94" i="9"/>
  <c r="J93" i="9"/>
  <c r="A93" i="9"/>
  <c r="J92" i="9"/>
  <c r="A92" i="9"/>
  <c r="J91" i="9"/>
  <c r="A91" i="9"/>
  <c r="J90" i="9"/>
  <c r="A90" i="9"/>
  <c r="J89" i="9"/>
  <c r="A89" i="9"/>
  <c r="J88" i="9"/>
  <c r="A88" i="9"/>
  <c r="J87" i="9"/>
  <c r="A87" i="9"/>
  <c r="J86" i="9"/>
  <c r="A86" i="9"/>
  <c r="J85" i="9"/>
  <c r="A85" i="9"/>
  <c r="J84" i="9"/>
  <c r="A84" i="9"/>
  <c r="J83" i="9"/>
  <c r="A83" i="9"/>
  <c r="J82" i="9"/>
  <c r="A82" i="9"/>
  <c r="J81" i="9"/>
  <c r="A81" i="9"/>
  <c r="J80" i="9"/>
  <c r="A80" i="9"/>
  <c r="J79" i="9"/>
  <c r="A79" i="9"/>
  <c r="J78" i="9"/>
  <c r="A78" i="9"/>
  <c r="J77" i="9"/>
  <c r="A77" i="9"/>
  <c r="J76" i="9"/>
  <c r="A76" i="9"/>
  <c r="J75" i="9"/>
  <c r="A75" i="9"/>
  <c r="J74" i="9"/>
  <c r="A74" i="9"/>
  <c r="J73" i="9"/>
  <c r="A73" i="9"/>
  <c r="J72" i="9"/>
  <c r="A72" i="9"/>
  <c r="J71" i="9"/>
  <c r="A71" i="9"/>
  <c r="J70" i="9"/>
  <c r="A70" i="9"/>
  <c r="J69" i="9"/>
  <c r="A69" i="9"/>
  <c r="J68" i="9"/>
  <c r="A68" i="9"/>
  <c r="J67" i="9"/>
  <c r="A67" i="9"/>
  <c r="J66" i="9"/>
  <c r="A66" i="9"/>
  <c r="J65" i="9"/>
  <c r="A65" i="9"/>
  <c r="J64" i="9"/>
  <c r="A64" i="9"/>
  <c r="J63" i="9"/>
  <c r="A63" i="9"/>
  <c r="J62" i="9"/>
  <c r="A62" i="9"/>
  <c r="J61" i="9"/>
  <c r="A61" i="9"/>
  <c r="J60" i="9"/>
  <c r="A60" i="9"/>
  <c r="J59" i="9"/>
  <c r="A59" i="9"/>
  <c r="J58" i="9"/>
  <c r="A58" i="9"/>
  <c r="J57" i="9"/>
  <c r="A57" i="9"/>
  <c r="J56" i="9"/>
  <c r="A56" i="9"/>
  <c r="J55" i="9"/>
  <c r="A55" i="9"/>
  <c r="J54" i="9"/>
  <c r="A54" i="9"/>
  <c r="J53" i="9"/>
  <c r="A53" i="9"/>
  <c r="J52" i="9"/>
  <c r="A52" i="9"/>
  <c r="J51" i="9"/>
  <c r="A51" i="9"/>
  <c r="J50" i="9"/>
  <c r="A50" i="9"/>
  <c r="J49" i="9"/>
  <c r="A49" i="9"/>
  <c r="J48" i="9"/>
  <c r="A48" i="9"/>
  <c r="J47" i="9"/>
  <c r="A47" i="9"/>
  <c r="J46" i="9"/>
  <c r="A46" i="9"/>
  <c r="J45" i="9"/>
  <c r="A45" i="9"/>
  <c r="J44" i="9"/>
  <c r="A44" i="9"/>
  <c r="J43" i="9"/>
  <c r="A43" i="9"/>
  <c r="J42" i="9"/>
  <c r="A42" i="9"/>
  <c r="J41" i="9"/>
  <c r="A41" i="9"/>
  <c r="J40" i="9"/>
  <c r="A40" i="9"/>
  <c r="J39" i="9"/>
  <c r="A39" i="9"/>
  <c r="J38" i="9"/>
  <c r="A38" i="9"/>
  <c r="J37" i="9"/>
  <c r="A37" i="9"/>
  <c r="J36" i="9"/>
  <c r="A36" i="9"/>
  <c r="J35" i="9"/>
  <c r="A35" i="9"/>
  <c r="J34" i="9"/>
  <c r="A34" i="9"/>
  <c r="J33" i="9"/>
  <c r="A33" i="9"/>
  <c r="J32" i="9"/>
  <c r="A32" i="9"/>
  <c r="J31" i="9"/>
  <c r="A31" i="9"/>
  <c r="J30" i="9"/>
  <c r="A30" i="9"/>
  <c r="J29" i="9"/>
  <c r="A29" i="9"/>
  <c r="J28" i="9"/>
  <c r="A28" i="9"/>
  <c r="J27" i="9"/>
  <c r="A27" i="9"/>
  <c r="J26" i="9"/>
  <c r="A26" i="9"/>
  <c r="J25" i="9"/>
  <c r="A25" i="9"/>
  <c r="J24" i="9"/>
  <c r="A24" i="9"/>
  <c r="J23" i="9"/>
  <c r="A23" i="9"/>
  <c r="J22" i="9"/>
  <c r="A22" i="9"/>
  <c r="J21" i="9"/>
  <c r="A21" i="9"/>
  <c r="J20" i="9"/>
  <c r="A20" i="9"/>
  <c r="J19" i="9"/>
  <c r="A19" i="9"/>
  <c r="J18" i="9"/>
  <c r="A18" i="9"/>
  <c r="J17" i="9"/>
  <c r="A17" i="9"/>
  <c r="J16" i="9"/>
  <c r="A16" i="9"/>
  <c r="J15" i="9"/>
  <c r="A15" i="9"/>
  <c r="J14" i="9"/>
  <c r="A14" i="9"/>
  <c r="J13" i="9"/>
  <c r="A13" i="9"/>
  <c r="J12" i="9"/>
  <c r="A12" i="9"/>
  <c r="J11" i="9"/>
  <c r="A11" i="9"/>
  <c r="J10" i="9"/>
  <c r="A10" i="9"/>
  <c r="J9" i="9"/>
  <c r="A9" i="9"/>
  <c r="J8" i="9"/>
  <c r="A8" i="9"/>
  <c r="J7" i="9"/>
  <c r="A7" i="9"/>
  <c r="J6" i="9"/>
  <c r="A6" i="9"/>
  <c r="I5" i="9"/>
  <c r="G5" i="9"/>
  <c r="F5" i="9"/>
  <c r="E5" i="9"/>
  <c r="D5" i="9"/>
  <c r="C5" i="9"/>
  <c r="A3" i="9"/>
  <c r="A2" i="9"/>
  <c r="B5" i="9" s="1"/>
  <c r="J101" i="10"/>
  <c r="A101" i="10"/>
  <c r="J100" i="10"/>
  <c r="A100" i="10"/>
  <c r="J99" i="10"/>
  <c r="A99" i="10"/>
  <c r="J98" i="10"/>
  <c r="A98" i="10"/>
  <c r="J97" i="10"/>
  <c r="A97" i="10"/>
  <c r="J96" i="10"/>
  <c r="A96" i="10"/>
  <c r="J95" i="10"/>
  <c r="A95" i="10"/>
  <c r="J94" i="10"/>
  <c r="A94" i="10"/>
  <c r="J93" i="10"/>
  <c r="A93" i="10"/>
  <c r="J92" i="10"/>
  <c r="A92" i="10"/>
  <c r="J91" i="10"/>
  <c r="A91" i="10"/>
  <c r="J90" i="10"/>
  <c r="A90" i="10"/>
  <c r="J89" i="10"/>
  <c r="A89" i="10"/>
  <c r="J88" i="10"/>
  <c r="A88" i="10"/>
  <c r="J87" i="10"/>
  <c r="A87" i="10"/>
  <c r="J86" i="10"/>
  <c r="A86" i="10"/>
  <c r="J85" i="10"/>
  <c r="A85" i="10"/>
  <c r="J84" i="10"/>
  <c r="A84" i="10"/>
  <c r="J83" i="10"/>
  <c r="A83" i="10"/>
  <c r="J82" i="10"/>
  <c r="A82" i="10"/>
  <c r="J81" i="10"/>
  <c r="A81" i="10"/>
  <c r="J80" i="10"/>
  <c r="A80" i="10"/>
  <c r="J79" i="10"/>
  <c r="A79" i="10"/>
  <c r="J78" i="10"/>
  <c r="A78" i="10"/>
  <c r="J77" i="10"/>
  <c r="A77" i="10"/>
  <c r="J76" i="10"/>
  <c r="A76" i="10"/>
  <c r="J75" i="10"/>
  <c r="A75" i="10"/>
  <c r="J74" i="10"/>
  <c r="A74" i="10"/>
  <c r="J73" i="10"/>
  <c r="A73" i="10"/>
  <c r="J72" i="10"/>
  <c r="A72" i="10"/>
  <c r="J71" i="10"/>
  <c r="A71" i="10"/>
  <c r="J70" i="10"/>
  <c r="A70" i="10"/>
  <c r="J69" i="10"/>
  <c r="A69" i="10"/>
  <c r="J68" i="10"/>
  <c r="A68" i="10"/>
  <c r="J67" i="10"/>
  <c r="A67" i="10"/>
  <c r="J66" i="10"/>
  <c r="A66" i="10"/>
  <c r="J65" i="10"/>
  <c r="A65" i="10"/>
  <c r="J64" i="10"/>
  <c r="A64" i="10"/>
  <c r="J63" i="10"/>
  <c r="A63" i="10"/>
  <c r="J62" i="10"/>
  <c r="A62" i="10"/>
  <c r="J61" i="10"/>
  <c r="A61" i="10"/>
  <c r="J60" i="10"/>
  <c r="A60" i="10"/>
  <c r="J59" i="10"/>
  <c r="A59" i="10"/>
  <c r="J58" i="10"/>
  <c r="A58" i="10"/>
  <c r="J57" i="10"/>
  <c r="A57" i="10"/>
  <c r="J56" i="10"/>
  <c r="A56" i="10"/>
  <c r="J55" i="10"/>
  <c r="A55" i="10"/>
  <c r="J54" i="10"/>
  <c r="A54" i="10"/>
  <c r="J53" i="10"/>
  <c r="A53" i="10"/>
  <c r="J52" i="10"/>
  <c r="A52" i="10"/>
  <c r="J51" i="10"/>
  <c r="A51" i="10"/>
  <c r="J50" i="10"/>
  <c r="A50" i="10"/>
  <c r="J49" i="10"/>
  <c r="A49" i="10"/>
  <c r="J48" i="10"/>
  <c r="A48" i="10"/>
  <c r="J47" i="10"/>
  <c r="A47" i="10"/>
  <c r="J46" i="10"/>
  <c r="A46" i="10"/>
  <c r="J45" i="10"/>
  <c r="A45" i="10"/>
  <c r="J44" i="10"/>
  <c r="A44" i="10"/>
  <c r="J43" i="10"/>
  <c r="A43" i="10"/>
  <c r="J42" i="10"/>
  <c r="A42" i="10"/>
  <c r="J41" i="10"/>
  <c r="A41" i="10"/>
  <c r="J40" i="10"/>
  <c r="A40" i="10"/>
  <c r="J39" i="10"/>
  <c r="A39" i="10"/>
  <c r="J38" i="10"/>
  <c r="A38" i="10"/>
  <c r="J37" i="10"/>
  <c r="A37" i="10"/>
  <c r="J36" i="10"/>
  <c r="A36" i="10"/>
  <c r="J35" i="10"/>
  <c r="A35" i="10"/>
  <c r="J34" i="10"/>
  <c r="A34" i="10"/>
  <c r="J33" i="10"/>
  <c r="A33" i="10"/>
  <c r="J32" i="10"/>
  <c r="A32" i="10"/>
  <c r="J31" i="10"/>
  <c r="A31" i="10"/>
  <c r="J30" i="10"/>
  <c r="A30" i="10"/>
  <c r="J29" i="10"/>
  <c r="A29" i="10"/>
  <c r="J28" i="10"/>
  <c r="A28" i="10"/>
  <c r="J27" i="10"/>
  <c r="A27" i="10"/>
  <c r="J26" i="10"/>
  <c r="A26" i="10"/>
  <c r="J25" i="10"/>
  <c r="A25" i="10"/>
  <c r="J24" i="10"/>
  <c r="A24" i="10"/>
  <c r="J23" i="10"/>
  <c r="A23" i="10"/>
  <c r="J22" i="10"/>
  <c r="A22" i="10"/>
  <c r="J21" i="10"/>
  <c r="A21" i="10"/>
  <c r="J20" i="10"/>
  <c r="A20" i="10"/>
  <c r="J19" i="10"/>
  <c r="A19" i="10"/>
  <c r="J18" i="10"/>
  <c r="A18" i="10"/>
  <c r="J17" i="10"/>
  <c r="A17" i="10"/>
  <c r="J16" i="10"/>
  <c r="A16" i="10"/>
  <c r="J15" i="10"/>
  <c r="A15" i="10"/>
  <c r="J14" i="10"/>
  <c r="A14" i="10"/>
  <c r="J13" i="10"/>
  <c r="A13" i="10"/>
  <c r="J12" i="10"/>
  <c r="A12" i="10"/>
  <c r="J11" i="10"/>
  <c r="A11" i="10"/>
  <c r="J10" i="10"/>
  <c r="A10" i="10"/>
  <c r="J9" i="10"/>
  <c r="A9" i="10"/>
  <c r="J8" i="10"/>
  <c r="A8" i="10"/>
  <c r="J7" i="10"/>
  <c r="A7" i="10"/>
  <c r="J6" i="10"/>
  <c r="A6" i="10"/>
  <c r="I5" i="10"/>
  <c r="G5" i="10"/>
  <c r="E5" i="10"/>
  <c r="C5" i="10"/>
  <c r="A3" i="10"/>
  <c r="A2" i="10"/>
  <c r="H5" i="10" s="1"/>
  <c r="J101" i="14"/>
  <c r="A101" i="14"/>
  <c r="J100" i="14"/>
  <c r="A100" i="14"/>
  <c r="J99" i="14"/>
  <c r="A99" i="14"/>
  <c r="J98" i="14"/>
  <c r="A98" i="14"/>
  <c r="J97" i="14"/>
  <c r="A97" i="14"/>
  <c r="J96" i="14"/>
  <c r="A96" i="14"/>
  <c r="J95" i="14"/>
  <c r="A95" i="14"/>
  <c r="J94" i="14"/>
  <c r="A94" i="14"/>
  <c r="J93" i="14"/>
  <c r="A93" i="14"/>
  <c r="J92" i="14"/>
  <c r="A92" i="14"/>
  <c r="J91" i="14"/>
  <c r="A91" i="14"/>
  <c r="J90" i="14"/>
  <c r="A90" i="14"/>
  <c r="J89" i="14"/>
  <c r="A89" i="14"/>
  <c r="J88" i="14"/>
  <c r="A88" i="14"/>
  <c r="J87" i="14"/>
  <c r="A87" i="14"/>
  <c r="J86" i="14"/>
  <c r="A86" i="14"/>
  <c r="J85" i="14"/>
  <c r="A85" i="14"/>
  <c r="J84" i="14"/>
  <c r="A84" i="14"/>
  <c r="J83" i="14"/>
  <c r="A83" i="14"/>
  <c r="J82" i="14"/>
  <c r="A82" i="14"/>
  <c r="J81" i="14"/>
  <c r="A81" i="14"/>
  <c r="J80" i="14"/>
  <c r="A80" i="14"/>
  <c r="J79" i="14"/>
  <c r="A79" i="14"/>
  <c r="J78" i="14"/>
  <c r="A78" i="14"/>
  <c r="J77" i="14"/>
  <c r="A77" i="14"/>
  <c r="J76" i="14"/>
  <c r="A76" i="14"/>
  <c r="J75" i="14"/>
  <c r="A75" i="14"/>
  <c r="J74" i="14"/>
  <c r="A74" i="14"/>
  <c r="J73" i="14"/>
  <c r="A73" i="14"/>
  <c r="J72" i="14"/>
  <c r="A72" i="14"/>
  <c r="J71" i="14"/>
  <c r="A71" i="14"/>
  <c r="J70" i="14"/>
  <c r="A70" i="14"/>
  <c r="J69" i="14"/>
  <c r="A69" i="14"/>
  <c r="J68" i="14"/>
  <c r="A68" i="14"/>
  <c r="J67" i="14"/>
  <c r="A67" i="14"/>
  <c r="J66" i="14"/>
  <c r="A66" i="14"/>
  <c r="J65" i="14"/>
  <c r="A65" i="14"/>
  <c r="J64" i="14"/>
  <c r="A64" i="14"/>
  <c r="J63" i="14"/>
  <c r="A63" i="14"/>
  <c r="J62" i="14"/>
  <c r="A62" i="14"/>
  <c r="J61" i="14"/>
  <c r="A61" i="14"/>
  <c r="J60" i="14"/>
  <c r="A60" i="14"/>
  <c r="J59" i="14"/>
  <c r="A59" i="14"/>
  <c r="J58" i="14"/>
  <c r="A58" i="14"/>
  <c r="J57" i="14"/>
  <c r="A57" i="14"/>
  <c r="J56" i="14"/>
  <c r="A56" i="14"/>
  <c r="J55" i="14"/>
  <c r="A55" i="14"/>
  <c r="J54" i="14"/>
  <c r="A54" i="14"/>
  <c r="J53" i="14"/>
  <c r="A53" i="14"/>
  <c r="J52" i="14"/>
  <c r="A52" i="14"/>
  <c r="J51" i="14"/>
  <c r="A51" i="14"/>
  <c r="J50" i="14"/>
  <c r="A50" i="14"/>
  <c r="J49" i="14"/>
  <c r="A49" i="14"/>
  <c r="J48" i="14"/>
  <c r="A48" i="14"/>
  <c r="J47" i="14"/>
  <c r="A47" i="14"/>
  <c r="J46" i="14"/>
  <c r="A46" i="14"/>
  <c r="J45" i="14"/>
  <c r="A45" i="14"/>
  <c r="J44" i="14"/>
  <c r="A44" i="14"/>
  <c r="J43" i="14"/>
  <c r="A43" i="14"/>
  <c r="J42" i="14"/>
  <c r="A42" i="14"/>
  <c r="J41" i="14"/>
  <c r="A41" i="14"/>
  <c r="J40" i="14"/>
  <c r="A40" i="14"/>
  <c r="J39" i="14"/>
  <c r="A39" i="14"/>
  <c r="J38" i="14"/>
  <c r="A38" i="14"/>
  <c r="J37" i="14"/>
  <c r="A37" i="14"/>
  <c r="J36" i="14"/>
  <c r="A36" i="14"/>
  <c r="J35" i="14"/>
  <c r="A35" i="14"/>
  <c r="J34" i="14"/>
  <c r="A34" i="14"/>
  <c r="J33" i="14"/>
  <c r="A33" i="14"/>
  <c r="J32" i="14"/>
  <c r="A32" i="14"/>
  <c r="J31" i="14"/>
  <c r="A31" i="14"/>
  <c r="J30" i="14"/>
  <c r="A30" i="14"/>
  <c r="J29" i="14"/>
  <c r="A29" i="14"/>
  <c r="J28" i="14"/>
  <c r="A28" i="14"/>
  <c r="J27" i="14"/>
  <c r="A27" i="14"/>
  <c r="J26" i="14"/>
  <c r="A26" i="14"/>
  <c r="J25" i="14"/>
  <c r="A25" i="14"/>
  <c r="J24" i="14"/>
  <c r="A24" i="14"/>
  <c r="J23" i="14"/>
  <c r="A23" i="14"/>
  <c r="J22" i="14"/>
  <c r="A22" i="14"/>
  <c r="J21" i="14"/>
  <c r="A21" i="14"/>
  <c r="J20" i="14"/>
  <c r="A20" i="14"/>
  <c r="J19" i="14"/>
  <c r="A19" i="14"/>
  <c r="J18" i="14"/>
  <c r="A18" i="14"/>
  <c r="J17" i="14"/>
  <c r="A17" i="14"/>
  <c r="J16" i="14"/>
  <c r="A16" i="14"/>
  <c r="J15" i="14"/>
  <c r="A15" i="14"/>
  <c r="J14" i="14"/>
  <c r="A14" i="14"/>
  <c r="J13" i="14"/>
  <c r="A13" i="14"/>
  <c r="J12" i="14"/>
  <c r="A12" i="14"/>
  <c r="J11" i="14"/>
  <c r="A11" i="14"/>
  <c r="J10" i="14"/>
  <c r="A10" i="14"/>
  <c r="J9" i="14"/>
  <c r="A9" i="14"/>
  <c r="J8" i="14"/>
  <c r="A8" i="14"/>
  <c r="J7" i="14"/>
  <c r="A7" i="14"/>
  <c r="J6" i="14"/>
  <c r="A6" i="14"/>
  <c r="I5" i="14"/>
  <c r="G5" i="14"/>
  <c r="E5" i="14"/>
  <c r="C5" i="14"/>
  <c r="A3" i="14"/>
  <c r="A2" i="14"/>
  <c r="B5" i="14" s="1"/>
  <c r="J101" i="13"/>
  <c r="A101" i="13"/>
  <c r="J100" i="13"/>
  <c r="A100" i="13"/>
  <c r="J99" i="13"/>
  <c r="A99" i="13"/>
  <c r="J98" i="13"/>
  <c r="A98" i="13"/>
  <c r="J97" i="13"/>
  <c r="A97" i="13"/>
  <c r="J96" i="13"/>
  <c r="A96" i="13"/>
  <c r="J95" i="13"/>
  <c r="A95" i="13"/>
  <c r="J94" i="13"/>
  <c r="A94" i="13"/>
  <c r="J93" i="13"/>
  <c r="A93" i="13"/>
  <c r="J92" i="13"/>
  <c r="A92" i="13"/>
  <c r="J91" i="13"/>
  <c r="A91" i="13"/>
  <c r="J90" i="13"/>
  <c r="A90" i="13"/>
  <c r="J89" i="13"/>
  <c r="A89" i="13"/>
  <c r="J88" i="13"/>
  <c r="A88" i="13"/>
  <c r="J87" i="13"/>
  <c r="A87" i="13"/>
  <c r="J86" i="13"/>
  <c r="A86" i="13"/>
  <c r="J85" i="13"/>
  <c r="A85" i="13"/>
  <c r="J84" i="13"/>
  <c r="A84" i="13"/>
  <c r="J83" i="13"/>
  <c r="A83" i="13"/>
  <c r="J82" i="13"/>
  <c r="A82" i="13"/>
  <c r="J81" i="13"/>
  <c r="A81" i="13"/>
  <c r="J80" i="13"/>
  <c r="A80" i="13"/>
  <c r="J79" i="13"/>
  <c r="A79" i="13"/>
  <c r="J78" i="13"/>
  <c r="A78" i="13"/>
  <c r="J77" i="13"/>
  <c r="A77" i="13"/>
  <c r="J76" i="13"/>
  <c r="A76" i="13"/>
  <c r="J75" i="13"/>
  <c r="A75" i="13"/>
  <c r="J74" i="13"/>
  <c r="A74" i="13"/>
  <c r="J73" i="13"/>
  <c r="A73" i="13"/>
  <c r="J72" i="13"/>
  <c r="A72" i="13"/>
  <c r="J71" i="13"/>
  <c r="A71" i="13"/>
  <c r="J70" i="13"/>
  <c r="A70" i="13"/>
  <c r="J69" i="13"/>
  <c r="A69" i="13"/>
  <c r="J68" i="13"/>
  <c r="A68" i="13"/>
  <c r="J67" i="13"/>
  <c r="A67" i="13"/>
  <c r="J66" i="13"/>
  <c r="A66" i="13"/>
  <c r="J65" i="13"/>
  <c r="A65" i="13"/>
  <c r="J64" i="13"/>
  <c r="A64" i="13"/>
  <c r="J63" i="13"/>
  <c r="A63" i="13"/>
  <c r="J62" i="13"/>
  <c r="A62" i="13"/>
  <c r="J61" i="13"/>
  <c r="A61" i="13"/>
  <c r="J60" i="13"/>
  <c r="A60" i="13"/>
  <c r="J59" i="13"/>
  <c r="A59" i="13"/>
  <c r="J58" i="13"/>
  <c r="A58" i="13"/>
  <c r="J57" i="13"/>
  <c r="A57" i="13"/>
  <c r="J56" i="13"/>
  <c r="A56" i="13"/>
  <c r="J55" i="13"/>
  <c r="A55" i="13"/>
  <c r="J54" i="13"/>
  <c r="A54" i="13"/>
  <c r="J53" i="13"/>
  <c r="A53" i="13"/>
  <c r="J52" i="13"/>
  <c r="A52" i="13"/>
  <c r="J51" i="13"/>
  <c r="A51" i="13"/>
  <c r="J50" i="13"/>
  <c r="A50" i="13"/>
  <c r="J49" i="13"/>
  <c r="A49" i="13"/>
  <c r="J48" i="13"/>
  <c r="A48" i="13"/>
  <c r="J47" i="13"/>
  <c r="A47" i="13"/>
  <c r="J46" i="13"/>
  <c r="A46" i="13"/>
  <c r="J45" i="13"/>
  <c r="A45" i="13"/>
  <c r="J44" i="13"/>
  <c r="A44" i="13"/>
  <c r="J43" i="13"/>
  <c r="A43" i="13"/>
  <c r="J42" i="13"/>
  <c r="A42" i="13"/>
  <c r="J41" i="13"/>
  <c r="A41" i="13"/>
  <c r="J40" i="13"/>
  <c r="A40" i="13"/>
  <c r="J39" i="13"/>
  <c r="A39" i="13"/>
  <c r="J38" i="13"/>
  <c r="A38" i="13"/>
  <c r="J37" i="13"/>
  <c r="A37" i="13"/>
  <c r="J36" i="13"/>
  <c r="A36" i="13"/>
  <c r="J35" i="13"/>
  <c r="A35" i="13"/>
  <c r="J34" i="13"/>
  <c r="A34" i="13"/>
  <c r="J33" i="13"/>
  <c r="A33" i="13"/>
  <c r="J32" i="13"/>
  <c r="A32" i="13"/>
  <c r="J31" i="13"/>
  <c r="A31" i="13"/>
  <c r="J30" i="13"/>
  <c r="A30" i="13"/>
  <c r="J29" i="13"/>
  <c r="A29" i="13"/>
  <c r="J28" i="13"/>
  <c r="A28" i="13"/>
  <c r="J27" i="13"/>
  <c r="A27" i="13"/>
  <c r="J26" i="13"/>
  <c r="A26" i="13"/>
  <c r="J25" i="13"/>
  <c r="A25" i="13"/>
  <c r="J24" i="13"/>
  <c r="A24" i="13"/>
  <c r="J23" i="13"/>
  <c r="A23" i="13"/>
  <c r="J22" i="13"/>
  <c r="A22" i="13"/>
  <c r="J21" i="13"/>
  <c r="A21" i="13"/>
  <c r="J20" i="13"/>
  <c r="A20" i="13"/>
  <c r="J19" i="13"/>
  <c r="A19" i="13"/>
  <c r="J18" i="13"/>
  <c r="A18" i="13"/>
  <c r="J17" i="13"/>
  <c r="A17" i="13"/>
  <c r="J16" i="13"/>
  <c r="A16" i="13"/>
  <c r="J15" i="13"/>
  <c r="A15" i="13"/>
  <c r="J14" i="13"/>
  <c r="A14" i="13"/>
  <c r="J13" i="13"/>
  <c r="A13" i="13"/>
  <c r="J12" i="13"/>
  <c r="A12" i="13"/>
  <c r="J11" i="13"/>
  <c r="A11" i="13"/>
  <c r="J10" i="13"/>
  <c r="A10" i="13"/>
  <c r="J9" i="13"/>
  <c r="A9" i="13"/>
  <c r="J8" i="13"/>
  <c r="A8" i="13"/>
  <c r="J7" i="13"/>
  <c r="A7" i="13"/>
  <c r="J6" i="13"/>
  <c r="A6" i="13"/>
  <c r="I5" i="13"/>
  <c r="G5" i="13"/>
  <c r="E5" i="13"/>
  <c r="D5" i="13"/>
  <c r="C5" i="13"/>
  <c r="B5" i="13"/>
  <c r="A3" i="13"/>
  <c r="A2" i="13"/>
  <c r="H5" i="13" s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I5" i="1"/>
  <c r="H5" i="1"/>
  <c r="G5" i="1"/>
  <c r="F5" i="1"/>
  <c r="E5" i="1"/>
  <c r="D5" i="1"/>
  <c r="C5" i="1"/>
  <c r="B5" i="1"/>
  <c r="F5" i="13" l="1"/>
  <c r="D5" i="14"/>
  <c r="B5" i="10"/>
  <c r="H5" i="9"/>
  <c r="F5" i="8"/>
  <c r="D5" i="15"/>
  <c r="B5" i="16"/>
  <c r="H5" i="17"/>
  <c r="F5" i="7"/>
  <c r="D5" i="6"/>
  <c r="B5" i="5"/>
  <c r="H5" i="4"/>
  <c r="F5" i="3"/>
  <c r="D5" i="12"/>
  <c r="F5" i="14"/>
  <c r="D5" i="10"/>
  <c r="F5" i="15"/>
  <c r="D5" i="16"/>
  <c r="F5" i="6"/>
  <c r="D5" i="5"/>
  <c r="F5" i="12"/>
  <c r="G5" i="6"/>
  <c r="E5" i="5"/>
  <c r="G5" i="12"/>
  <c r="H5" i="14"/>
  <c r="F5" i="10"/>
  <c r="F5" i="16"/>
  <c r="F5" i="5"/>
  <c r="H5" i="12"/>
  <c r="I5" i="12"/>
</calcChain>
</file>

<file path=xl/sharedStrings.xml><?xml version="1.0" encoding="utf-8"?>
<sst xmlns="http://schemas.openxmlformats.org/spreadsheetml/2006/main" count="184" uniqueCount="141">
  <si>
    <t>State Agency or Indian Tribal Organization</t>
  </si>
  <si>
    <t>All data are preliminary and are subject to revision.</t>
  </si>
  <si>
    <t>WIC PROGRAM -- NUMBER OF PREGNANT WOMEN PARTICIPATING</t>
  </si>
  <si>
    <t>WIC PROGRAM -- NUTRITION SERVICES AND ADMINISTRATION</t>
  </si>
  <si>
    <t>WIC PROGRAM -- FOOD COSTS</t>
  </si>
  <si>
    <t>WIC PROGRAM -- AVERAGE FOOD COST PER PERSON</t>
  </si>
  <si>
    <t>WIC PROGRAM -- TOTAL NUMBER OF PARTICIPANTS</t>
  </si>
  <si>
    <t>WIC PROGRAM -- NUMBER OF CHILDREN PARTICIPATING</t>
  </si>
  <si>
    <t>WIC PROGRAM -- NUMBER OF INFANTS PARTICIPATING</t>
  </si>
  <si>
    <t>WIC PROGRAM -- TOTAL NUMBER OF WOMEN PARTICIPATING</t>
  </si>
  <si>
    <t>WIC PROGRAM -- NUMBER OF POSTPARTUM WOMEN PARTICIPATING</t>
  </si>
  <si>
    <t>WIC PROGRAM -- NUMBER OF BREASTFEEDING WOMEN PARTICIPATING</t>
  </si>
  <si>
    <t>Average Participation</t>
  </si>
  <si>
    <t>Note on WIC Agency Level Monthly Spreadsheets</t>
  </si>
  <si>
    <t xml:space="preserve">     Pregnant Women </t>
  </si>
  <si>
    <t xml:space="preserve">     Postpartum Women </t>
  </si>
  <si>
    <t xml:space="preserve">     Total Women </t>
  </si>
  <si>
    <t xml:space="preserve">     Children </t>
  </si>
  <si>
    <t xml:space="preserve">     Total Participants </t>
  </si>
  <si>
    <t xml:space="preserve">     Average food cost per person</t>
  </si>
  <si>
    <t xml:space="preserve">     Food Costs </t>
  </si>
  <si>
    <t xml:space="preserve">     Nutrition Services and Administration</t>
  </si>
  <si>
    <t>Cumulative Average</t>
  </si>
  <si>
    <t>Cumulative Cost</t>
  </si>
  <si>
    <t xml:space="preserve">     Rebates</t>
  </si>
  <si>
    <t>Sixteen spreadsheets are included in the following order:</t>
  </si>
  <si>
    <t xml:space="preserve">     Infants Fully Breastfed</t>
  </si>
  <si>
    <t xml:space="preserve">     Infants Partially Breastfed</t>
  </si>
  <si>
    <t xml:space="preserve">     Infants Fully Formula-fed</t>
  </si>
  <si>
    <t>WIC PROGRAM -- Infants Fully Breastfed</t>
  </si>
  <si>
    <t>WIC PROGRAM -- Infants Partially Breastfed</t>
  </si>
  <si>
    <t>WIC PROGRAM -- Infants Fully Formula-fed</t>
  </si>
  <si>
    <t>WIC PROGRAM -- Women Partially Breastfeeding</t>
  </si>
  <si>
    <t>WIC PROGRAM -- Women Fully Breastfeeding</t>
  </si>
  <si>
    <t xml:space="preserve">     Women Fully Breastfeeding</t>
  </si>
  <si>
    <t xml:space="preserve">     Women Partially Breastfeeding</t>
  </si>
  <si>
    <t xml:space="preserve">     Total Breastfeeding Women (includes fully breastfeeding and partially breastfeeding) </t>
  </si>
  <si>
    <t xml:space="preserve">     Total Infants </t>
  </si>
  <si>
    <t>WIC PROGRAM -- REBATES RECEIVED</t>
  </si>
  <si>
    <t xml:space="preserve">This file contains monthly data for the selected fiscal year for each WIC State agency i.e. geographic state, </t>
  </si>
  <si>
    <t xml:space="preserve">Indian tribal organization, and territory.  </t>
  </si>
  <si>
    <t>FISCAL YEAR 2026</t>
  </si>
  <si>
    <t>Connecticut</t>
  </si>
  <si>
    <t>Maine</t>
  </si>
  <si>
    <t>Massachusetts</t>
  </si>
  <si>
    <t>New Hampshire</t>
  </si>
  <si>
    <t>New York</t>
  </si>
  <si>
    <t>Rhode Island</t>
  </si>
  <si>
    <t>Vermont</t>
  </si>
  <si>
    <t>Virgin Islands</t>
  </si>
  <si>
    <t>Pleasant Point, ME</t>
  </si>
  <si>
    <t>Northeast Region</t>
  </si>
  <si>
    <t>Delaware</t>
  </si>
  <si>
    <t>District of Columbia</t>
  </si>
  <si>
    <t>Maryland</t>
  </si>
  <si>
    <t>New Jersey</t>
  </si>
  <si>
    <t>Pennsylvania</t>
  </si>
  <si>
    <t>Puerto Rico</t>
  </si>
  <si>
    <t>Virginia</t>
  </si>
  <si>
    <t>West Virginia</t>
  </si>
  <si>
    <t>Mid-Atlantic Region</t>
  </si>
  <si>
    <t>Alabama</t>
  </si>
  <si>
    <t>Florida</t>
  </si>
  <si>
    <t>Georgia</t>
  </si>
  <si>
    <t>Kentucky</t>
  </si>
  <si>
    <t>Mississippi</t>
  </si>
  <si>
    <t>North Carolina</t>
  </si>
  <si>
    <t>South Carolina</t>
  </si>
  <si>
    <t>Tennessee</t>
  </si>
  <si>
    <t>Choctaw Indians, MS</t>
  </si>
  <si>
    <t>Eastern Cherokee, NC</t>
  </si>
  <si>
    <t>Southeast Region</t>
  </si>
  <si>
    <t>Illinois</t>
  </si>
  <si>
    <t>Indiana</t>
  </si>
  <si>
    <t>Iowa</t>
  </si>
  <si>
    <t>Michigan</t>
  </si>
  <si>
    <t>Minnesota</t>
  </si>
  <si>
    <t>Ohio</t>
  </si>
  <si>
    <t>Wisconsin</t>
  </si>
  <si>
    <t>Midwest Region</t>
  </si>
  <si>
    <t>Arizona</t>
  </si>
  <si>
    <t>Arkansas</t>
  </si>
  <si>
    <t>Louisiana</t>
  </si>
  <si>
    <t>New Mexico</t>
  </si>
  <si>
    <t>Oklahoma</t>
  </si>
  <si>
    <t>Texas</t>
  </si>
  <si>
    <t>Utah</t>
  </si>
  <si>
    <t>Inter-Tribal Council, AZ</t>
  </si>
  <si>
    <t>Navajo Nation, AZ</t>
  </si>
  <si>
    <t>Acoma, Canoncito &amp; Laguna, NM</t>
  </si>
  <si>
    <t>Eight Northern Pueblos, NM</t>
  </si>
  <si>
    <t>Five Sandoval Pueblos, NM</t>
  </si>
  <si>
    <t>Isleta Pueblo, NM</t>
  </si>
  <si>
    <t>San Felipe Pueblo, NM</t>
  </si>
  <si>
    <t>Santo Domingo Tribe, NM</t>
  </si>
  <si>
    <t>Zuni Pueblo, NM</t>
  </si>
  <si>
    <t>Cherokee Nation, OK</t>
  </si>
  <si>
    <t>Chickasaw Nation, OK</t>
  </si>
  <si>
    <t>Choctaw Nation, OK</t>
  </si>
  <si>
    <t>Citizen Potawatomi Nation, OK</t>
  </si>
  <si>
    <t>Inter-Tribal Council, OK</t>
  </si>
  <si>
    <t>Muscogee Creek Nation, OK</t>
  </si>
  <si>
    <t>Osage Tribal Council, OK</t>
  </si>
  <si>
    <t>Otoe-Missouria Tribe, OK</t>
  </si>
  <si>
    <t>Wichita, Caddo &amp; Delaware (WCD), OK</t>
  </si>
  <si>
    <t>Southwest Region</t>
  </si>
  <si>
    <t>Colorado</t>
  </si>
  <si>
    <t>Kansas</t>
  </si>
  <si>
    <t>Missouri</t>
  </si>
  <si>
    <t>Montana</t>
  </si>
  <si>
    <t>Nebraska</t>
  </si>
  <si>
    <t>North Dakota</t>
  </si>
  <si>
    <t>South Dakota</t>
  </si>
  <si>
    <t>Wyoming</t>
  </si>
  <si>
    <t>Ute Mountain Ute Tribe, CO</t>
  </si>
  <si>
    <t>Omaha Sioux, NE</t>
  </si>
  <si>
    <t>Santee Sioux, NE</t>
  </si>
  <si>
    <t>Winnebago Tribe, NE</t>
  </si>
  <si>
    <t>Standing Rock Sioux Tribe, ND</t>
  </si>
  <si>
    <t>Three Affiliated Tribes, ND</t>
  </si>
  <si>
    <t>Cheyenne River Sioux, SD</t>
  </si>
  <si>
    <t>Rosebud Sioux, SD</t>
  </si>
  <si>
    <t>Northern Arapahoe, WY</t>
  </si>
  <si>
    <t>Shoshone Tribe, WY</t>
  </si>
  <si>
    <t>Mountain Plains</t>
  </si>
  <si>
    <t>Alaska</t>
  </si>
  <si>
    <t>American Samoa</t>
  </si>
  <si>
    <t>California</t>
  </si>
  <si>
    <t>Guam</t>
  </si>
  <si>
    <t>Hawaii</t>
  </si>
  <si>
    <t>Idaho</t>
  </si>
  <si>
    <t>Nevada</t>
  </si>
  <si>
    <t>Oregon</t>
  </si>
  <si>
    <t>Washington</t>
  </si>
  <si>
    <t>Northern Marianas</t>
  </si>
  <si>
    <t>Inter-Tribal Council, NV</t>
  </si>
  <si>
    <t>Western Region</t>
  </si>
  <si>
    <t>TOTAL</t>
  </si>
  <si>
    <t>Cumulative Cost:
 October-May</t>
  </si>
  <si>
    <t>This file contains data for October through May of FY 2026.</t>
  </si>
  <si>
    <t>Data as of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</si>
</sst>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mmmm\ dd\,\ yyyy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9">
    <xf numFmtId="0" fontId="10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4" fontId="5" fillId="0" borderId="0" xfId="0" applyNumberFormat="1" applyFont="1"/>
    <xf numFmtId="0" fontId="4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3" fontId="4" fillId="0" borderId="0" xfId="0" applyNumberFormat="1" applyFont="1" applyAlignment="1">
      <alignment horizontal="left"/>
    </xf>
    <xf numFmtId="0" fontId="3" fillId="0" borderId="0" xfId="0" applyFont="1"/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3" fontId="5" fillId="0" borderId="5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top"/>
    </xf>
    <xf numFmtId="3" fontId="7" fillId="0" borderId="7" xfId="0" applyNumberFormat="1" applyFont="1" applyBorder="1" applyAlignment="1">
      <alignment horizontal="right" vertical="top"/>
    </xf>
    <xf numFmtId="3" fontId="7" fillId="0" borderId="8" xfId="0" applyNumberFormat="1" applyFont="1" applyBorder="1" applyAlignment="1">
      <alignment horizontal="right" vertical="top"/>
    </xf>
    <xf numFmtId="0" fontId="7" fillId="0" borderId="0" xfId="0" applyFont="1" applyAlignment="1">
      <alignment vertical="top"/>
    </xf>
    <xf numFmtId="164" fontId="4" fillId="0" borderId="4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165" fontId="5" fillId="0" borderId="0" xfId="0" applyNumberFormat="1" applyFont="1"/>
    <xf numFmtId="0" fontId="4" fillId="0" borderId="9" xfId="0" applyFont="1" applyBorder="1" applyAlignment="1">
      <alignment horizontal="right" vertical="center" wrapText="1"/>
    </xf>
    <xf numFmtId="3" fontId="8" fillId="0" borderId="10" xfId="0" applyNumberFormat="1" applyFont="1" applyBorder="1" applyAlignment="1">
      <alignment horizontal="left" vertical="top"/>
    </xf>
    <xf numFmtId="3" fontId="8" fillId="0" borderId="11" xfId="0" applyNumberFormat="1" applyFont="1" applyBorder="1" applyAlignment="1">
      <alignment horizontal="right" vertical="top"/>
    </xf>
    <xf numFmtId="3" fontId="8" fillId="0" borderId="12" xfId="0" applyNumberFormat="1" applyFont="1" applyBorder="1" applyAlignment="1">
      <alignment horizontal="right"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9" fillId="0" borderId="0" xfId="0" applyFont="1"/>
    <xf numFmtId="3" fontId="3" fillId="0" borderId="10" xfId="0" applyNumberFormat="1" applyFont="1" applyBorder="1" applyAlignment="1">
      <alignment horizontal="left" vertical="top"/>
    </xf>
    <xf numFmtId="3" fontId="3" fillId="0" borderId="11" xfId="0" applyNumberFormat="1" applyFont="1" applyBorder="1" applyAlignment="1">
      <alignment horizontal="right" vertical="top"/>
    </xf>
    <xf numFmtId="3" fontId="3" fillId="0" borderId="12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4" fontId="4" fillId="0" borderId="0" xfId="0" applyNumberFormat="1" applyFont="1" applyAlignment="1">
      <alignment horizontal="center"/>
    </xf>
    <xf numFmtId="4" fontId="4" fillId="0" borderId="4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/>
    </xf>
    <xf numFmtId="4" fontId="7" fillId="0" borderId="8" xfId="0" applyNumberFormat="1" applyFont="1" applyBorder="1" applyAlignment="1">
      <alignment horizontal="right" vertical="top"/>
    </xf>
    <xf numFmtId="4" fontId="7" fillId="0" borderId="7" xfId="0" applyNumberFormat="1" applyFont="1" applyBorder="1" applyAlignment="1">
      <alignment horizontal="right" vertical="top"/>
    </xf>
    <xf numFmtId="4" fontId="3" fillId="0" borderId="11" xfId="0" applyNumberFormat="1" applyFont="1" applyBorder="1" applyAlignment="1">
      <alignment horizontal="right" vertical="top"/>
    </xf>
    <xf numFmtId="4" fontId="3" fillId="0" borderId="12" xfId="0" applyNumberFormat="1" applyFont="1" applyBorder="1" applyAlignment="1">
      <alignment horizontal="right" vertical="top"/>
    </xf>
    <xf numFmtId="4" fontId="10" fillId="0" borderId="0" xfId="0" applyNumberFormat="1" applyFont="1"/>
    <xf numFmtId="4" fontId="4" fillId="0" borderId="8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4" fillId="2" borderId="1" xfId="0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right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/>
    </xf>
    <xf numFmtId="3" fontId="5" fillId="2" borderId="5" xfId="0" applyNumberFormat="1" applyFont="1" applyFill="1" applyBorder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7" fillId="2" borderId="6" xfId="0" applyFont="1" applyFill="1" applyBorder="1" applyAlignment="1">
      <alignment horizontal="left" vertical="top"/>
    </xf>
    <xf numFmtId="3" fontId="7" fillId="2" borderId="8" xfId="0" applyNumberFormat="1" applyFont="1" applyFill="1" applyBorder="1" applyAlignment="1">
      <alignment horizontal="right" vertical="top"/>
    </xf>
    <xf numFmtId="3" fontId="7" fillId="2" borderId="7" xfId="0" applyNumberFormat="1" applyFont="1" applyFill="1" applyBorder="1" applyAlignment="1">
      <alignment horizontal="right" vertical="top"/>
    </xf>
    <xf numFmtId="0" fontId="7" fillId="2" borderId="0" xfId="0" applyFont="1" applyFill="1" applyAlignment="1">
      <alignment vertical="top"/>
    </xf>
    <xf numFmtId="0" fontId="5" fillId="2" borderId="2" xfId="0" applyFont="1" applyFill="1" applyBorder="1"/>
    <xf numFmtId="3" fontId="3" fillId="2" borderId="10" xfId="0" applyNumberFormat="1" applyFont="1" applyFill="1" applyBorder="1" applyAlignment="1">
      <alignment horizontal="left" vertical="top"/>
    </xf>
    <xf numFmtId="3" fontId="3" fillId="2" borderId="11" xfId="0" applyNumberFormat="1" applyFont="1" applyFill="1" applyBorder="1" applyAlignment="1">
      <alignment horizontal="right" vertical="top"/>
    </xf>
    <xf numFmtId="3" fontId="3" fillId="2" borderId="12" xfId="0" applyNumberFormat="1" applyFont="1" applyFill="1" applyBorder="1" applyAlignment="1">
      <alignment horizontal="right" vertical="top"/>
    </xf>
    <xf numFmtId="0" fontId="3" fillId="2" borderId="0" xfId="0" applyFont="1" applyFill="1" applyAlignment="1">
      <alignment vertical="top"/>
    </xf>
    <xf numFmtId="3" fontId="4" fillId="2" borderId="0" xfId="0" applyNumberFormat="1" applyFont="1" applyFill="1" applyAlignment="1">
      <alignment horizontal="left"/>
    </xf>
    <xf numFmtId="0" fontId="10" fillId="2" borderId="0" xfId="0" applyFont="1" applyFill="1"/>
    <xf numFmtId="0" fontId="11" fillId="0" borderId="0" xfId="0" applyFont="1" applyAlignment="1">
      <alignment vertical="center"/>
    </xf>
    <xf numFmtId="0" fontId="11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6"/>
  <sheetViews>
    <sheetView showGridLines="0" tabSelected="1" workbookViewId="0">
      <selection sqref="A1:H1"/>
    </sheetView>
  </sheetViews>
  <sheetFormatPr defaultRowHeight="12.75" x14ac:dyDescent="0.2"/>
  <sheetData>
    <row r="1" spans="1:8" x14ac:dyDescent="0.2">
      <c r="A1" s="67" t="s">
        <v>13</v>
      </c>
      <c r="B1" s="67"/>
      <c r="C1" s="67"/>
      <c r="D1" s="67"/>
      <c r="E1" s="67"/>
      <c r="F1" s="67"/>
      <c r="G1" s="67"/>
      <c r="H1" s="67"/>
    </row>
    <row r="3" spans="1:8" ht="15" x14ac:dyDescent="0.2">
      <c r="A3" s="65" t="s">
        <v>39</v>
      </c>
    </row>
    <row r="4" spans="1:8" ht="15" x14ac:dyDescent="0.25">
      <c r="A4" s="66" t="s">
        <v>40</v>
      </c>
    </row>
    <row r="7" spans="1:8" x14ac:dyDescent="0.2">
      <c r="A7" t="s">
        <v>25</v>
      </c>
    </row>
    <row r="8" spans="1:8" x14ac:dyDescent="0.2">
      <c r="A8" t="s">
        <v>14</v>
      </c>
    </row>
    <row r="9" spans="1:8" x14ac:dyDescent="0.2">
      <c r="A9" t="s">
        <v>34</v>
      </c>
    </row>
    <row r="10" spans="1:8" x14ac:dyDescent="0.2">
      <c r="A10" t="s">
        <v>35</v>
      </c>
    </row>
    <row r="11" spans="1:8" x14ac:dyDescent="0.2">
      <c r="A11" t="s">
        <v>36</v>
      </c>
    </row>
    <row r="12" spans="1:8" x14ac:dyDescent="0.2">
      <c r="A12" t="s">
        <v>15</v>
      </c>
    </row>
    <row r="13" spans="1:8" x14ac:dyDescent="0.2">
      <c r="A13" t="s">
        <v>16</v>
      </c>
    </row>
    <row r="14" spans="1:8" x14ac:dyDescent="0.2">
      <c r="A14" t="s">
        <v>26</v>
      </c>
    </row>
    <row r="15" spans="1:8" x14ac:dyDescent="0.2">
      <c r="A15" t="s">
        <v>27</v>
      </c>
    </row>
    <row r="16" spans="1:8" x14ac:dyDescent="0.2">
      <c r="A16" t="s">
        <v>28</v>
      </c>
    </row>
    <row r="17" spans="1:1" x14ac:dyDescent="0.2">
      <c r="A17" t="s">
        <v>37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24</v>
      </c>
    </row>
    <row r="23" spans="1:1" x14ac:dyDescent="0.2">
      <c r="A23" t="s">
        <v>21</v>
      </c>
    </row>
    <row r="25" spans="1:1" x14ac:dyDescent="0.2">
      <c r="A25" t="s">
        <v>139</v>
      </c>
    </row>
    <row r="26" spans="1:1" x14ac:dyDescent="0.2">
      <c r="A26" s="68" t="s">
        <v>140</v>
      </c>
    </row>
  </sheetData>
  <mergeCells count="1">
    <mergeCell ref="A1:H1"/>
  </mergeCells>
  <phoneticPr fontId="2" type="noConversion"/>
  <pageMargins left="0.5" right="0.5" top="0.5" bottom="0.5" header="0.5" footer="0.3"/>
  <pageSetup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4"/>
  <sheetViews>
    <sheetView workbookViewId="0"/>
  </sheetViews>
  <sheetFormatPr defaultColWidth="9.140625" defaultRowHeight="12" x14ac:dyDescent="0.2"/>
  <cols>
    <col min="1" max="1" width="34.7109375" style="45" customWidth="1"/>
    <col min="2" max="8" width="11.7109375" style="45" customWidth="1"/>
    <col min="9" max="10" width="13.7109375" style="45" customWidth="1"/>
    <col min="11" max="16384" width="9.140625" style="45"/>
  </cols>
  <sheetData>
    <row r="1" spans="1:10" ht="12" customHeight="1" x14ac:dyDescent="0.2">
      <c r="A1" s="43" t="s">
        <v>31</v>
      </c>
      <c r="B1" s="44"/>
      <c r="C1" s="44"/>
      <c r="D1" s="44"/>
      <c r="E1" s="44"/>
      <c r="F1" s="44"/>
      <c r="G1" s="44"/>
      <c r="H1" s="44"/>
      <c r="I1" s="44"/>
    </row>
    <row r="2" spans="1:10" ht="12" customHeight="1" x14ac:dyDescent="0.2">
      <c r="A2" s="43" t="str">
        <f>'Pregnant Women Participating'!A2</f>
        <v>FISCAL YEAR 2026</v>
      </c>
      <c r="B2" s="44"/>
      <c r="C2" s="44"/>
      <c r="D2" s="44"/>
      <c r="E2" s="44"/>
      <c r="F2" s="44"/>
      <c r="G2" s="44"/>
      <c r="H2" s="44"/>
      <c r="I2" s="44"/>
    </row>
    <row r="3" spans="1:10" ht="12" customHeight="1" x14ac:dyDescent="0.2">
      <c r="A3" s="46" t="str">
        <f>'Pregnant Women Participating'!A3</f>
        <v>Data as of August 14, 2026</v>
      </c>
      <c r="B3" s="44"/>
      <c r="C3" s="44"/>
      <c r="D3" s="44"/>
      <c r="E3" s="44"/>
      <c r="F3" s="44"/>
      <c r="G3" s="44"/>
      <c r="H3" s="44"/>
      <c r="I3" s="44"/>
    </row>
    <row r="4" spans="1:10" ht="12" customHeight="1" x14ac:dyDescent="0.2">
      <c r="A4" s="44"/>
      <c r="B4" s="44"/>
      <c r="C4" s="44"/>
      <c r="D4" s="44"/>
      <c r="E4" s="44"/>
      <c r="F4" s="44"/>
      <c r="G4" s="44"/>
      <c r="H4" s="44"/>
      <c r="I4" s="44"/>
    </row>
    <row r="5" spans="1:10" ht="24" customHeight="1" x14ac:dyDescent="0.2">
      <c r="A5" s="47" t="s">
        <v>0</v>
      </c>
      <c r="B5" s="48">
        <f>DATE(RIGHT(A2,4)-1,10,1)</f>
        <v>45931</v>
      </c>
      <c r="C5" s="49">
        <f>DATE(RIGHT(A2,4)-1,11,1)</f>
        <v>45962</v>
      </c>
      <c r="D5" s="49">
        <f>DATE(RIGHT(A2,4)-1,12,1)</f>
        <v>45992</v>
      </c>
      <c r="E5" s="49">
        <f>DATE(RIGHT(A2,4),1,1)</f>
        <v>46023</v>
      </c>
      <c r="F5" s="49">
        <f>DATE(RIGHT(A2,4),2,1)</f>
        <v>46054</v>
      </c>
      <c r="G5" s="49">
        <f>DATE(RIGHT(A2,4),3,1)</f>
        <v>46082</v>
      </c>
      <c r="H5" s="49">
        <f>DATE(RIGHT(A2,4),4,1)</f>
        <v>46113</v>
      </c>
      <c r="I5" s="49">
        <f>DATE(RIGHT(A2,4),5,1)</f>
        <v>46143</v>
      </c>
      <c r="J5" s="50" t="s">
        <v>12</v>
      </c>
    </row>
    <row r="6" spans="1:10" ht="12" customHeight="1" x14ac:dyDescent="0.2">
      <c r="A6" s="51" t="str">
        <f>'Pregnant Women Participating'!A6</f>
        <v>Connecticut</v>
      </c>
      <c r="B6" s="52">
        <v>5673</v>
      </c>
      <c r="C6" s="53">
        <v>5573</v>
      </c>
      <c r="D6" s="53">
        <v>5568</v>
      </c>
      <c r="E6" s="53">
        <v>5428</v>
      </c>
      <c r="F6" s="53">
        <v>5342</v>
      </c>
      <c r="G6" s="53">
        <v>5398</v>
      </c>
      <c r="H6" s="53">
        <v>5373</v>
      </c>
      <c r="I6" s="53">
        <v>5238</v>
      </c>
      <c r="J6" s="52">
        <f t="shared" ref="J6:J101" si="0">IF(SUM(B6:I6)&gt;0,AVERAGE(B6:I6),"0")</f>
        <v>5449.125</v>
      </c>
    </row>
    <row r="7" spans="1:10" ht="12" customHeight="1" x14ac:dyDescent="0.2">
      <c r="A7" s="51" t="str">
        <f>'Pregnant Women Participating'!A7</f>
        <v>Maine</v>
      </c>
      <c r="B7" s="52">
        <v>1974</v>
      </c>
      <c r="C7" s="53">
        <v>1946</v>
      </c>
      <c r="D7" s="53">
        <v>1931</v>
      </c>
      <c r="E7" s="53">
        <v>1943</v>
      </c>
      <c r="F7" s="53">
        <v>1948</v>
      </c>
      <c r="G7" s="53">
        <v>1948</v>
      </c>
      <c r="H7" s="53">
        <v>1925</v>
      </c>
      <c r="I7" s="53">
        <v>1941</v>
      </c>
      <c r="J7" s="52">
        <f t="shared" si="0"/>
        <v>1944.5</v>
      </c>
    </row>
    <row r="8" spans="1:10" ht="12" customHeight="1" x14ac:dyDescent="0.2">
      <c r="A8" s="51" t="str">
        <f>'Pregnant Women Participating'!A8</f>
        <v>Massachusetts</v>
      </c>
      <c r="B8" s="52">
        <v>12333</v>
      </c>
      <c r="C8" s="53">
        <v>12078</v>
      </c>
      <c r="D8" s="53">
        <v>11933</v>
      </c>
      <c r="E8" s="53">
        <v>11874</v>
      </c>
      <c r="F8" s="53">
        <v>11748</v>
      </c>
      <c r="G8" s="53">
        <v>11711</v>
      </c>
      <c r="H8" s="53">
        <v>11646</v>
      </c>
      <c r="I8" s="53">
        <v>11609</v>
      </c>
      <c r="J8" s="52">
        <f t="shared" si="0"/>
        <v>11866.5</v>
      </c>
    </row>
    <row r="9" spans="1:10" ht="12" customHeight="1" x14ac:dyDescent="0.2">
      <c r="A9" s="51" t="str">
        <f>'Pregnant Women Participating'!A9</f>
        <v>New Hampshire</v>
      </c>
      <c r="B9" s="52">
        <v>1153</v>
      </c>
      <c r="C9" s="53">
        <v>1106</v>
      </c>
      <c r="D9" s="53">
        <v>1094</v>
      </c>
      <c r="E9" s="53">
        <v>1109</v>
      </c>
      <c r="F9" s="53">
        <v>1112</v>
      </c>
      <c r="G9" s="53">
        <v>1132</v>
      </c>
      <c r="H9" s="53">
        <v>1189</v>
      </c>
      <c r="I9" s="53">
        <v>1153</v>
      </c>
      <c r="J9" s="52">
        <f t="shared" si="0"/>
        <v>1131</v>
      </c>
    </row>
    <row r="10" spans="1:10" ht="12" customHeight="1" x14ac:dyDescent="0.2">
      <c r="A10" s="51" t="str">
        <f>'Pregnant Women Participating'!A10</f>
        <v>New York</v>
      </c>
      <c r="B10" s="52">
        <v>36352</v>
      </c>
      <c r="C10" s="53">
        <v>35529</v>
      </c>
      <c r="D10" s="53">
        <v>35207</v>
      </c>
      <c r="E10" s="53">
        <v>35190</v>
      </c>
      <c r="F10" s="53">
        <v>34770</v>
      </c>
      <c r="G10" s="53">
        <v>35134</v>
      </c>
      <c r="H10" s="53">
        <v>34860</v>
      </c>
      <c r="I10" s="53">
        <v>34617</v>
      </c>
      <c r="J10" s="52">
        <f t="shared" si="0"/>
        <v>35207.375</v>
      </c>
    </row>
    <row r="11" spans="1:10" ht="12" customHeight="1" x14ac:dyDescent="0.2">
      <c r="A11" s="51" t="str">
        <f>'Pregnant Women Participating'!A11</f>
        <v>Rhode Island</v>
      </c>
      <c r="B11" s="52">
        <v>2228</v>
      </c>
      <c r="C11" s="53">
        <v>2246</v>
      </c>
      <c r="D11" s="53">
        <v>2233</v>
      </c>
      <c r="E11" s="53">
        <v>2222</v>
      </c>
      <c r="F11" s="53">
        <v>2157</v>
      </c>
      <c r="G11" s="53">
        <v>2140</v>
      </c>
      <c r="H11" s="53">
        <v>2141</v>
      </c>
      <c r="I11" s="53">
        <v>2123</v>
      </c>
      <c r="J11" s="52">
        <f t="shared" si="0"/>
        <v>2186.25</v>
      </c>
    </row>
    <row r="12" spans="1:10" ht="12" customHeight="1" x14ac:dyDescent="0.2">
      <c r="A12" s="51" t="str">
        <f>'Pregnant Women Participating'!A12</f>
        <v>Vermont</v>
      </c>
      <c r="B12" s="52">
        <v>747</v>
      </c>
      <c r="C12" s="53">
        <v>751</v>
      </c>
      <c r="D12" s="53">
        <v>739</v>
      </c>
      <c r="E12" s="53">
        <v>723</v>
      </c>
      <c r="F12" s="53">
        <v>714</v>
      </c>
      <c r="G12" s="53">
        <v>721</v>
      </c>
      <c r="H12" s="53">
        <v>737</v>
      </c>
      <c r="I12" s="53">
        <v>731</v>
      </c>
      <c r="J12" s="52">
        <f t="shared" si="0"/>
        <v>732.875</v>
      </c>
    </row>
    <row r="13" spans="1:10" ht="12" customHeight="1" x14ac:dyDescent="0.2">
      <c r="A13" s="51" t="str">
        <f>'Pregnant Women Participating'!A13</f>
        <v>Virgin Islands</v>
      </c>
      <c r="B13" s="52">
        <v>160</v>
      </c>
      <c r="C13" s="53">
        <v>159</v>
      </c>
      <c r="D13" s="53">
        <v>152</v>
      </c>
      <c r="E13" s="53">
        <v>149</v>
      </c>
      <c r="F13" s="53">
        <v>145</v>
      </c>
      <c r="G13" s="53">
        <v>156</v>
      </c>
      <c r="H13" s="53">
        <v>161</v>
      </c>
      <c r="I13" s="53">
        <v>0</v>
      </c>
      <c r="J13" s="52">
        <f t="shared" si="0"/>
        <v>135.25</v>
      </c>
    </row>
    <row r="14" spans="1:10" ht="12" customHeight="1" x14ac:dyDescent="0.2">
      <c r="A14" s="51" t="str">
        <f>'Pregnant Women Participating'!A14</f>
        <v>Pleasant Point, ME</v>
      </c>
      <c r="B14" s="52">
        <v>5</v>
      </c>
      <c r="C14" s="53">
        <v>6</v>
      </c>
      <c r="D14" s="53">
        <v>6</v>
      </c>
      <c r="E14" s="53">
        <v>7</v>
      </c>
      <c r="F14" s="53">
        <v>6</v>
      </c>
      <c r="G14" s="53">
        <v>8</v>
      </c>
      <c r="H14" s="53">
        <v>7</v>
      </c>
      <c r="I14" s="53">
        <v>8</v>
      </c>
      <c r="J14" s="52">
        <f t="shared" si="0"/>
        <v>6.625</v>
      </c>
    </row>
    <row r="15" spans="1:10" s="57" customFormat="1" ht="24.75" customHeight="1" x14ac:dyDescent="0.2">
      <c r="A15" s="54" t="str">
        <f>'Pregnant Women Participating'!A15</f>
        <v>Northeast Region</v>
      </c>
      <c r="B15" s="55">
        <v>60625</v>
      </c>
      <c r="C15" s="56">
        <v>59394</v>
      </c>
      <c r="D15" s="56">
        <v>58863</v>
      </c>
      <c r="E15" s="56">
        <v>58645</v>
      </c>
      <c r="F15" s="56">
        <v>57942</v>
      </c>
      <c r="G15" s="56">
        <v>58348</v>
      </c>
      <c r="H15" s="56">
        <v>58039</v>
      </c>
      <c r="I15" s="56">
        <v>57420</v>
      </c>
      <c r="J15" s="55">
        <f t="shared" si="0"/>
        <v>58659.5</v>
      </c>
    </row>
    <row r="16" spans="1:10" ht="12" customHeight="1" x14ac:dyDescent="0.2">
      <c r="A16" s="51" t="str">
        <f>'Pregnant Women Participating'!A16</f>
        <v>Delaware</v>
      </c>
      <c r="B16" s="53">
        <v>2569</v>
      </c>
      <c r="C16" s="53">
        <v>2556</v>
      </c>
      <c r="D16" s="53">
        <v>2550</v>
      </c>
      <c r="E16" s="53">
        <v>2542</v>
      </c>
      <c r="F16" s="53">
        <v>2490</v>
      </c>
      <c r="G16" s="53">
        <v>2449</v>
      </c>
      <c r="H16" s="53">
        <v>2464</v>
      </c>
      <c r="I16" s="53">
        <v>2484</v>
      </c>
      <c r="J16" s="52">
        <f t="shared" si="0"/>
        <v>2513</v>
      </c>
    </row>
    <row r="17" spans="1:10" ht="12" customHeight="1" x14ac:dyDescent="0.2">
      <c r="A17" s="51" t="str">
        <f>'Pregnant Women Participating'!A17</f>
        <v>District of Columbia</v>
      </c>
      <c r="B17" s="53">
        <v>1492</v>
      </c>
      <c r="C17" s="53">
        <v>1448</v>
      </c>
      <c r="D17" s="53">
        <v>1479</v>
      </c>
      <c r="E17" s="53">
        <v>1480</v>
      </c>
      <c r="F17" s="53">
        <v>1469</v>
      </c>
      <c r="G17" s="53">
        <v>1528</v>
      </c>
      <c r="H17" s="53">
        <v>521</v>
      </c>
      <c r="I17" s="53">
        <v>1550</v>
      </c>
      <c r="J17" s="52">
        <f t="shared" si="0"/>
        <v>1370.875</v>
      </c>
    </row>
    <row r="18" spans="1:10" ht="12" customHeight="1" x14ac:dyDescent="0.2">
      <c r="A18" s="51" t="str">
        <f>'Pregnant Women Participating'!A18</f>
        <v>Maryland</v>
      </c>
      <c r="B18" s="53">
        <v>12934</v>
      </c>
      <c r="C18" s="53">
        <v>12779</v>
      </c>
      <c r="D18" s="53">
        <v>12611</v>
      </c>
      <c r="E18" s="53">
        <v>12481</v>
      </c>
      <c r="F18" s="53">
        <v>12312</v>
      </c>
      <c r="G18" s="53">
        <v>12380</v>
      </c>
      <c r="H18" s="53">
        <v>12263</v>
      </c>
      <c r="I18" s="53">
        <v>12320</v>
      </c>
      <c r="J18" s="52">
        <f t="shared" si="0"/>
        <v>12510</v>
      </c>
    </row>
    <row r="19" spans="1:10" ht="12" customHeight="1" x14ac:dyDescent="0.2">
      <c r="A19" s="51" t="str">
        <f>'Pregnant Women Participating'!A19</f>
        <v>New Jersey</v>
      </c>
      <c r="B19" s="53">
        <v>14635</v>
      </c>
      <c r="C19" s="53">
        <v>14355</v>
      </c>
      <c r="D19" s="53">
        <v>14161</v>
      </c>
      <c r="E19" s="53">
        <v>14226</v>
      </c>
      <c r="F19" s="53">
        <v>14080</v>
      </c>
      <c r="G19" s="53">
        <v>13989</v>
      </c>
      <c r="H19" s="53">
        <v>14175</v>
      </c>
      <c r="I19" s="53">
        <v>14042</v>
      </c>
      <c r="J19" s="52">
        <f t="shared" si="0"/>
        <v>14207.875</v>
      </c>
    </row>
    <row r="20" spans="1:10" ht="12" customHeight="1" x14ac:dyDescent="0.2">
      <c r="A20" s="51" t="str">
        <f>'Pregnant Women Participating'!A20</f>
        <v>Pennsylvania</v>
      </c>
      <c r="B20" s="53">
        <v>28423</v>
      </c>
      <c r="C20" s="53">
        <v>27675</v>
      </c>
      <c r="D20" s="53">
        <v>27207</v>
      </c>
      <c r="E20" s="53">
        <v>26946</v>
      </c>
      <c r="F20" s="53">
        <v>26963</v>
      </c>
      <c r="G20" s="53">
        <v>26816</v>
      </c>
      <c r="H20" s="53">
        <v>27012</v>
      </c>
      <c r="I20" s="53">
        <v>26689</v>
      </c>
      <c r="J20" s="52">
        <f t="shared" si="0"/>
        <v>27216.375</v>
      </c>
    </row>
    <row r="21" spans="1:10" ht="12" customHeight="1" x14ac:dyDescent="0.2">
      <c r="A21" s="51" t="str">
        <f>'Pregnant Women Participating'!A21</f>
        <v>Puerto Rico</v>
      </c>
      <c r="B21" s="53">
        <v>8792</v>
      </c>
      <c r="C21" s="53">
        <v>8485</v>
      </c>
      <c r="D21" s="53">
        <v>8519</v>
      </c>
      <c r="E21" s="53">
        <v>8662</v>
      </c>
      <c r="F21" s="53">
        <v>8803</v>
      </c>
      <c r="G21" s="53">
        <v>8920</v>
      </c>
      <c r="H21" s="53">
        <v>9050</v>
      </c>
      <c r="I21" s="53">
        <v>9002</v>
      </c>
      <c r="J21" s="52">
        <f t="shared" si="0"/>
        <v>8779.125</v>
      </c>
    </row>
    <row r="22" spans="1:10" ht="12" customHeight="1" x14ac:dyDescent="0.2">
      <c r="A22" s="51" t="str">
        <f>'Pregnant Women Participating'!A22</f>
        <v>Virginia</v>
      </c>
      <c r="B22" s="53">
        <v>16135</v>
      </c>
      <c r="C22" s="53">
        <v>15507</v>
      </c>
      <c r="D22" s="53">
        <v>15253</v>
      </c>
      <c r="E22" s="53">
        <v>15141</v>
      </c>
      <c r="F22" s="53">
        <v>15010</v>
      </c>
      <c r="G22" s="53">
        <v>15038</v>
      </c>
      <c r="H22" s="53">
        <v>14989</v>
      </c>
      <c r="I22" s="53">
        <v>14697</v>
      </c>
      <c r="J22" s="52">
        <f t="shared" si="0"/>
        <v>15221.25</v>
      </c>
    </row>
    <row r="23" spans="1:10" ht="12" customHeight="1" x14ac:dyDescent="0.2">
      <c r="A23" s="51" t="str">
        <f>'Pregnant Women Participating'!A23</f>
        <v>West Virginia</v>
      </c>
      <c r="B23" s="53">
        <v>5986</v>
      </c>
      <c r="C23" s="53">
        <v>5860</v>
      </c>
      <c r="D23" s="53">
        <v>5818</v>
      </c>
      <c r="E23" s="53">
        <v>5748</v>
      </c>
      <c r="F23" s="53">
        <v>5640</v>
      </c>
      <c r="G23" s="53">
        <v>5701</v>
      </c>
      <c r="H23" s="53">
        <v>5715</v>
      </c>
      <c r="I23" s="53">
        <v>5669</v>
      </c>
      <c r="J23" s="52">
        <f t="shared" si="0"/>
        <v>5767.125</v>
      </c>
    </row>
    <row r="24" spans="1:10" s="57" customFormat="1" ht="24.75" customHeight="1" x14ac:dyDescent="0.2">
      <c r="A24" s="54" t="str">
        <f>'Pregnant Women Participating'!A24</f>
        <v>Mid-Atlantic Region</v>
      </c>
      <c r="B24" s="56">
        <v>90966</v>
      </c>
      <c r="C24" s="56">
        <v>88665</v>
      </c>
      <c r="D24" s="56">
        <v>87598</v>
      </c>
      <c r="E24" s="56">
        <v>87226</v>
      </c>
      <c r="F24" s="56">
        <v>86767</v>
      </c>
      <c r="G24" s="56">
        <v>86821</v>
      </c>
      <c r="H24" s="56">
        <v>86189</v>
      </c>
      <c r="I24" s="56">
        <v>86453</v>
      </c>
      <c r="J24" s="55">
        <f t="shared" si="0"/>
        <v>87585.625</v>
      </c>
    </row>
    <row r="25" spans="1:10" ht="12" customHeight="1" x14ac:dyDescent="0.2">
      <c r="A25" s="51" t="str">
        <f>'Pregnant Women Participating'!A25</f>
        <v>Alabama</v>
      </c>
      <c r="B25" s="53">
        <v>20939</v>
      </c>
      <c r="C25" s="53">
        <v>20087</v>
      </c>
      <c r="D25" s="53">
        <v>20170</v>
      </c>
      <c r="E25" s="53">
        <v>20444</v>
      </c>
      <c r="F25" s="53">
        <v>20162</v>
      </c>
      <c r="G25" s="53">
        <v>20182</v>
      </c>
      <c r="H25" s="53">
        <v>20193</v>
      </c>
      <c r="I25" s="53">
        <v>20141</v>
      </c>
      <c r="J25" s="52">
        <f t="shared" si="0"/>
        <v>20289.75</v>
      </c>
    </row>
    <row r="26" spans="1:10" ht="12" customHeight="1" x14ac:dyDescent="0.2">
      <c r="A26" s="51" t="str">
        <f>'Pregnant Women Participating'!A26</f>
        <v>Florida</v>
      </c>
      <c r="B26" s="53">
        <v>49907</v>
      </c>
      <c r="C26" s="53">
        <v>48159</v>
      </c>
      <c r="D26" s="53">
        <v>47359</v>
      </c>
      <c r="E26" s="53">
        <v>47257</v>
      </c>
      <c r="F26" s="53">
        <v>46845</v>
      </c>
      <c r="G26" s="53">
        <v>47072</v>
      </c>
      <c r="H26" s="53">
        <v>46771</v>
      </c>
      <c r="I26" s="53">
        <v>45213</v>
      </c>
      <c r="J26" s="52">
        <f t="shared" si="0"/>
        <v>47322.875</v>
      </c>
    </row>
    <row r="27" spans="1:10" ht="12" customHeight="1" x14ac:dyDescent="0.2">
      <c r="A27" s="51" t="str">
        <f>'Pregnant Women Participating'!A27</f>
        <v>Georgia</v>
      </c>
      <c r="B27" s="53">
        <v>35964</v>
      </c>
      <c r="C27" s="53">
        <v>35532</v>
      </c>
      <c r="D27" s="53">
        <v>35325</v>
      </c>
      <c r="E27" s="53">
        <v>35148</v>
      </c>
      <c r="F27" s="53">
        <v>34592</v>
      </c>
      <c r="G27" s="53">
        <v>34681</v>
      </c>
      <c r="H27" s="53">
        <v>34582</v>
      </c>
      <c r="I27" s="53">
        <v>34661</v>
      </c>
      <c r="J27" s="52">
        <f t="shared" si="0"/>
        <v>35060.625</v>
      </c>
    </row>
    <row r="28" spans="1:10" ht="12" customHeight="1" x14ac:dyDescent="0.2">
      <c r="A28" s="51" t="str">
        <f>'Pregnant Women Participating'!A28</f>
        <v>Kentucky</v>
      </c>
      <c r="B28" s="53">
        <v>16982</v>
      </c>
      <c r="C28" s="53">
        <v>16612</v>
      </c>
      <c r="D28" s="53">
        <v>16531</v>
      </c>
      <c r="E28" s="53">
        <v>16474</v>
      </c>
      <c r="F28" s="53">
        <v>16379</v>
      </c>
      <c r="G28" s="53">
        <v>16463</v>
      </c>
      <c r="H28" s="53">
        <v>16426</v>
      </c>
      <c r="I28" s="53">
        <v>16328</v>
      </c>
      <c r="J28" s="52">
        <f t="shared" si="0"/>
        <v>16524.375</v>
      </c>
    </row>
    <row r="29" spans="1:10" ht="12" customHeight="1" x14ac:dyDescent="0.2">
      <c r="A29" s="51" t="str">
        <f>'Pregnant Women Participating'!A29</f>
        <v>Mississippi</v>
      </c>
      <c r="B29" s="53">
        <v>12943</v>
      </c>
      <c r="C29" s="53">
        <v>12408</v>
      </c>
      <c r="D29" s="53">
        <v>12111</v>
      </c>
      <c r="E29" s="53">
        <v>12046</v>
      </c>
      <c r="F29" s="53">
        <v>12035</v>
      </c>
      <c r="G29" s="53">
        <v>12106</v>
      </c>
      <c r="H29" s="53">
        <v>12116</v>
      </c>
      <c r="I29" s="53">
        <v>12179</v>
      </c>
      <c r="J29" s="52">
        <f t="shared" si="0"/>
        <v>12243</v>
      </c>
    </row>
    <row r="30" spans="1:10" ht="12" customHeight="1" x14ac:dyDescent="0.2">
      <c r="A30" s="51" t="str">
        <f>'Pregnant Women Participating'!A30</f>
        <v>North Carolina</v>
      </c>
      <c r="B30" s="53">
        <v>32554</v>
      </c>
      <c r="C30" s="53">
        <v>31651</v>
      </c>
      <c r="D30" s="53">
        <v>31284</v>
      </c>
      <c r="E30" s="53">
        <v>31135</v>
      </c>
      <c r="F30" s="53">
        <v>30618</v>
      </c>
      <c r="G30" s="53">
        <v>30977</v>
      </c>
      <c r="H30" s="53">
        <v>31141</v>
      </c>
      <c r="I30" s="53">
        <v>31289</v>
      </c>
      <c r="J30" s="52">
        <f t="shared" si="0"/>
        <v>31331.125</v>
      </c>
    </row>
    <row r="31" spans="1:10" ht="12" customHeight="1" x14ac:dyDescent="0.2">
      <c r="A31" s="51" t="str">
        <f>'Pregnant Women Participating'!A31</f>
        <v>South Carolina</v>
      </c>
      <c r="B31" s="53">
        <v>15699</v>
      </c>
      <c r="C31" s="53">
        <v>15432</v>
      </c>
      <c r="D31" s="53">
        <v>15246</v>
      </c>
      <c r="E31" s="53">
        <v>15261</v>
      </c>
      <c r="F31" s="53">
        <v>15001</v>
      </c>
      <c r="G31" s="53">
        <v>15416</v>
      </c>
      <c r="H31" s="53">
        <v>15528</v>
      </c>
      <c r="I31" s="53">
        <v>15492</v>
      </c>
      <c r="J31" s="52">
        <f t="shared" si="0"/>
        <v>15384.375</v>
      </c>
    </row>
    <row r="32" spans="1:10" ht="12" customHeight="1" x14ac:dyDescent="0.2">
      <c r="A32" s="51" t="str">
        <f>'Pregnant Women Participating'!A32</f>
        <v>Tennessee</v>
      </c>
      <c r="B32" s="53">
        <v>21295</v>
      </c>
      <c r="C32" s="53">
        <v>20713</v>
      </c>
      <c r="D32" s="53">
        <v>20489</v>
      </c>
      <c r="E32" s="53">
        <v>20099</v>
      </c>
      <c r="F32" s="53">
        <v>20220</v>
      </c>
      <c r="G32" s="53">
        <v>20294</v>
      </c>
      <c r="H32" s="53">
        <v>20199</v>
      </c>
      <c r="I32" s="53">
        <v>19891</v>
      </c>
      <c r="J32" s="52">
        <f t="shared" si="0"/>
        <v>20400</v>
      </c>
    </row>
    <row r="33" spans="1:10" ht="12" customHeight="1" x14ac:dyDescent="0.2">
      <c r="A33" s="51" t="str">
        <f>'Pregnant Women Participating'!A33</f>
        <v>Choctaw Indians, MS</v>
      </c>
      <c r="B33" s="53">
        <v>106</v>
      </c>
      <c r="C33" s="53">
        <v>92</v>
      </c>
      <c r="D33" s="53">
        <v>93</v>
      </c>
      <c r="E33" s="53">
        <v>104</v>
      </c>
      <c r="F33" s="53">
        <v>103</v>
      </c>
      <c r="G33" s="53">
        <v>112</v>
      </c>
      <c r="H33" s="53">
        <v>117</v>
      </c>
      <c r="I33" s="53">
        <v>115</v>
      </c>
      <c r="J33" s="52">
        <f t="shared" si="0"/>
        <v>105.25</v>
      </c>
    </row>
    <row r="34" spans="1:10" ht="12" customHeight="1" x14ac:dyDescent="0.2">
      <c r="A34" s="51" t="str">
        <f>'Pregnant Women Participating'!A34</f>
        <v>Eastern Cherokee, NC</v>
      </c>
      <c r="B34" s="53">
        <v>57</v>
      </c>
      <c r="C34" s="53">
        <v>59</v>
      </c>
      <c r="D34" s="53">
        <v>56</v>
      </c>
      <c r="E34" s="53">
        <v>60</v>
      </c>
      <c r="F34" s="53">
        <v>58</v>
      </c>
      <c r="G34" s="53">
        <v>62</v>
      </c>
      <c r="H34" s="53">
        <v>57</v>
      </c>
      <c r="I34" s="53">
        <v>51</v>
      </c>
      <c r="J34" s="52">
        <f t="shared" si="0"/>
        <v>57.5</v>
      </c>
    </row>
    <row r="35" spans="1:10" s="57" customFormat="1" ht="24.75" customHeight="1" x14ac:dyDescent="0.2">
      <c r="A35" s="54" t="str">
        <f>'Pregnant Women Participating'!A35</f>
        <v>Southeast Region</v>
      </c>
      <c r="B35" s="56">
        <v>206446</v>
      </c>
      <c r="C35" s="56">
        <v>200745</v>
      </c>
      <c r="D35" s="56">
        <v>198664</v>
      </c>
      <c r="E35" s="56">
        <v>198028</v>
      </c>
      <c r="F35" s="56">
        <v>196013</v>
      </c>
      <c r="G35" s="56">
        <v>197365</v>
      </c>
      <c r="H35" s="56">
        <v>197130</v>
      </c>
      <c r="I35" s="56">
        <v>195360</v>
      </c>
      <c r="J35" s="55">
        <f t="shared" si="0"/>
        <v>198718.875</v>
      </c>
    </row>
    <row r="36" spans="1:10" ht="12" customHeight="1" x14ac:dyDescent="0.2">
      <c r="A36" s="51" t="str">
        <f>'Pregnant Women Participating'!A36</f>
        <v>Illinois</v>
      </c>
      <c r="B36" s="53">
        <v>24657</v>
      </c>
      <c r="C36" s="53">
        <v>23882</v>
      </c>
      <c r="D36" s="53">
        <v>23571</v>
      </c>
      <c r="E36" s="53">
        <v>23660</v>
      </c>
      <c r="F36" s="53">
        <v>23459</v>
      </c>
      <c r="G36" s="53">
        <v>23695</v>
      </c>
      <c r="H36" s="53">
        <v>23591</v>
      </c>
      <c r="I36" s="53">
        <v>23298</v>
      </c>
      <c r="J36" s="52">
        <f t="shared" si="0"/>
        <v>23726.625</v>
      </c>
    </row>
    <row r="37" spans="1:10" ht="12" customHeight="1" x14ac:dyDescent="0.2">
      <c r="A37" s="51" t="str">
        <f>'Pregnant Women Participating'!A37</f>
        <v>Indiana</v>
      </c>
      <c r="B37" s="53">
        <v>20507</v>
      </c>
      <c r="C37" s="53">
        <v>20164</v>
      </c>
      <c r="D37" s="53">
        <v>19849</v>
      </c>
      <c r="E37" s="53">
        <v>19706</v>
      </c>
      <c r="F37" s="53">
        <v>19480</v>
      </c>
      <c r="G37" s="53">
        <v>19601</v>
      </c>
      <c r="H37" s="53">
        <v>19682</v>
      </c>
      <c r="I37" s="53">
        <v>19611</v>
      </c>
      <c r="J37" s="52">
        <f t="shared" si="0"/>
        <v>19825</v>
      </c>
    </row>
    <row r="38" spans="1:10" ht="12" customHeight="1" x14ac:dyDescent="0.2">
      <c r="A38" s="51" t="str">
        <f>'Pregnant Women Participating'!A38</f>
        <v>Iowa</v>
      </c>
      <c r="B38" s="53">
        <v>8761</v>
      </c>
      <c r="C38" s="53">
        <v>8545</v>
      </c>
      <c r="D38" s="53">
        <v>8539</v>
      </c>
      <c r="E38" s="53">
        <v>8509</v>
      </c>
      <c r="F38" s="53">
        <v>8423</v>
      </c>
      <c r="G38" s="53">
        <v>8467</v>
      </c>
      <c r="H38" s="53">
        <v>8450</v>
      </c>
      <c r="I38" s="53">
        <v>8318</v>
      </c>
      <c r="J38" s="52">
        <f t="shared" si="0"/>
        <v>8501.5</v>
      </c>
    </row>
    <row r="39" spans="1:10" ht="12" customHeight="1" x14ac:dyDescent="0.2">
      <c r="A39" s="51" t="str">
        <f>'Pregnant Women Participating'!A39</f>
        <v>Michigan</v>
      </c>
      <c r="B39" s="53">
        <v>26172</v>
      </c>
      <c r="C39" s="53">
        <v>25595</v>
      </c>
      <c r="D39" s="53">
        <v>25299</v>
      </c>
      <c r="E39" s="53">
        <v>25167</v>
      </c>
      <c r="F39" s="53">
        <v>25164</v>
      </c>
      <c r="G39" s="53">
        <v>25131</v>
      </c>
      <c r="H39" s="53">
        <v>25032</v>
      </c>
      <c r="I39" s="53">
        <v>24841</v>
      </c>
      <c r="J39" s="52">
        <f t="shared" si="0"/>
        <v>25300.125</v>
      </c>
    </row>
    <row r="40" spans="1:10" ht="12" customHeight="1" x14ac:dyDescent="0.2">
      <c r="A40" s="51" t="str">
        <f>'Pregnant Women Participating'!A40</f>
        <v>Minnesota</v>
      </c>
      <c r="B40" s="53">
        <v>10427</v>
      </c>
      <c r="C40" s="53">
        <v>10172</v>
      </c>
      <c r="D40" s="53">
        <v>10071</v>
      </c>
      <c r="E40" s="53">
        <v>9927</v>
      </c>
      <c r="F40" s="53">
        <v>9756</v>
      </c>
      <c r="G40" s="53">
        <v>9807</v>
      </c>
      <c r="H40" s="53">
        <v>9813</v>
      </c>
      <c r="I40" s="53">
        <v>9771</v>
      </c>
      <c r="J40" s="52">
        <f t="shared" si="0"/>
        <v>9968</v>
      </c>
    </row>
    <row r="41" spans="1:10" ht="12" customHeight="1" x14ac:dyDescent="0.2">
      <c r="A41" s="51" t="str">
        <f>'Pregnant Women Participating'!A41</f>
        <v>Ohio</v>
      </c>
      <c r="B41" s="53">
        <v>34089</v>
      </c>
      <c r="C41" s="53">
        <v>26369</v>
      </c>
      <c r="D41" s="53">
        <v>26125</v>
      </c>
      <c r="E41" s="53">
        <v>25851</v>
      </c>
      <c r="F41" s="53">
        <v>25955</v>
      </c>
      <c r="G41" s="53">
        <v>26048</v>
      </c>
      <c r="H41" s="53">
        <v>26273</v>
      </c>
      <c r="I41" s="53">
        <v>25995</v>
      </c>
      <c r="J41" s="52">
        <f t="shared" si="0"/>
        <v>27088.125</v>
      </c>
    </row>
    <row r="42" spans="1:10" ht="12" customHeight="1" x14ac:dyDescent="0.2">
      <c r="A42" s="51" t="str">
        <f>'Pregnant Women Participating'!A42</f>
        <v>Wisconsin</v>
      </c>
      <c r="B42" s="53">
        <v>12042</v>
      </c>
      <c r="C42" s="53">
        <v>11772</v>
      </c>
      <c r="D42" s="53">
        <v>11844</v>
      </c>
      <c r="E42" s="53">
        <v>11912</v>
      </c>
      <c r="F42" s="53">
        <v>11767</v>
      </c>
      <c r="G42" s="53">
        <v>11783</v>
      </c>
      <c r="H42" s="53">
        <v>11807</v>
      </c>
      <c r="I42" s="53">
        <v>11842</v>
      </c>
      <c r="J42" s="52">
        <f t="shared" si="0"/>
        <v>11846.125</v>
      </c>
    </row>
    <row r="43" spans="1:10" s="57" customFormat="1" ht="24.75" customHeight="1" x14ac:dyDescent="0.2">
      <c r="A43" s="54" t="str">
        <f>'Pregnant Women Participating'!A43</f>
        <v>Midwest Region</v>
      </c>
      <c r="B43" s="56">
        <v>136655</v>
      </c>
      <c r="C43" s="56">
        <v>126499</v>
      </c>
      <c r="D43" s="56">
        <v>125298</v>
      </c>
      <c r="E43" s="56">
        <v>124732</v>
      </c>
      <c r="F43" s="56">
        <v>124004</v>
      </c>
      <c r="G43" s="56">
        <v>124532</v>
      </c>
      <c r="H43" s="56">
        <v>124648</v>
      </c>
      <c r="I43" s="56">
        <v>123676</v>
      </c>
      <c r="J43" s="55">
        <f t="shared" si="0"/>
        <v>126255.5</v>
      </c>
    </row>
    <row r="44" spans="1:10" ht="12" customHeight="1" x14ac:dyDescent="0.2">
      <c r="A44" s="51" t="str">
        <f>'Pregnant Women Participating'!A44</f>
        <v>Arizona</v>
      </c>
      <c r="B44" s="53">
        <v>18585</v>
      </c>
      <c r="C44" s="53">
        <v>18076</v>
      </c>
      <c r="D44" s="53">
        <v>17899</v>
      </c>
      <c r="E44" s="53">
        <v>17858</v>
      </c>
      <c r="F44" s="53">
        <v>17758</v>
      </c>
      <c r="G44" s="53">
        <v>17998</v>
      </c>
      <c r="H44" s="53">
        <v>18236</v>
      </c>
      <c r="I44" s="53">
        <v>18280</v>
      </c>
      <c r="J44" s="52">
        <f t="shared" si="0"/>
        <v>18086.25</v>
      </c>
    </row>
    <row r="45" spans="1:10" ht="12" customHeight="1" x14ac:dyDescent="0.2">
      <c r="A45" s="51" t="str">
        <f>'Pregnant Women Participating'!A45</f>
        <v>Arkansas</v>
      </c>
      <c r="B45" s="53">
        <v>12391</v>
      </c>
      <c r="C45" s="53">
        <v>11806</v>
      </c>
      <c r="D45" s="53">
        <v>11728</v>
      </c>
      <c r="E45" s="53">
        <v>11776</v>
      </c>
      <c r="F45" s="53">
        <v>11940</v>
      </c>
      <c r="G45" s="53">
        <v>11601</v>
      </c>
      <c r="H45" s="53">
        <v>11737</v>
      </c>
      <c r="I45" s="53">
        <v>11712</v>
      </c>
      <c r="J45" s="52">
        <f t="shared" si="0"/>
        <v>11836.375</v>
      </c>
    </row>
    <row r="46" spans="1:10" ht="12" customHeight="1" x14ac:dyDescent="0.2">
      <c r="A46" s="51" t="str">
        <f>'Pregnant Women Participating'!A46</f>
        <v>Louisiana</v>
      </c>
      <c r="B46" s="53">
        <v>20263</v>
      </c>
      <c r="C46" s="53">
        <v>19611</v>
      </c>
      <c r="D46" s="53">
        <v>19586</v>
      </c>
      <c r="E46" s="53">
        <v>19248</v>
      </c>
      <c r="F46" s="53">
        <v>19385</v>
      </c>
      <c r="G46" s="53">
        <v>19679</v>
      </c>
      <c r="H46" s="53">
        <v>19776</v>
      </c>
      <c r="I46" s="53">
        <v>19676</v>
      </c>
      <c r="J46" s="52">
        <f t="shared" si="0"/>
        <v>19653</v>
      </c>
    </row>
    <row r="47" spans="1:10" ht="12" customHeight="1" x14ac:dyDescent="0.2">
      <c r="A47" s="51" t="str">
        <f>'Pregnant Women Participating'!A47</f>
        <v>New Mexico</v>
      </c>
      <c r="B47" s="53">
        <v>5859</v>
      </c>
      <c r="C47" s="53">
        <v>5573</v>
      </c>
      <c r="D47" s="53">
        <v>5582</v>
      </c>
      <c r="E47" s="53">
        <v>5712</v>
      </c>
      <c r="F47" s="53">
        <v>5695</v>
      </c>
      <c r="G47" s="53">
        <v>5601</v>
      </c>
      <c r="H47" s="53">
        <v>5665</v>
      </c>
      <c r="I47" s="53">
        <v>5659</v>
      </c>
      <c r="J47" s="52">
        <f t="shared" si="0"/>
        <v>5668.25</v>
      </c>
    </row>
    <row r="48" spans="1:10" ht="12" customHeight="1" x14ac:dyDescent="0.2">
      <c r="A48" s="51" t="str">
        <f>'Pregnant Women Participating'!A48</f>
        <v>Oklahoma</v>
      </c>
      <c r="B48" s="53">
        <v>13174</v>
      </c>
      <c r="C48" s="53">
        <v>12767</v>
      </c>
      <c r="D48" s="53">
        <v>12571</v>
      </c>
      <c r="E48" s="53">
        <v>12529</v>
      </c>
      <c r="F48" s="53">
        <v>12277</v>
      </c>
      <c r="G48" s="53">
        <v>12281</v>
      </c>
      <c r="H48" s="53">
        <v>12192</v>
      </c>
      <c r="I48" s="53">
        <v>12619</v>
      </c>
      <c r="J48" s="52">
        <f t="shared" si="0"/>
        <v>12551.25</v>
      </c>
    </row>
    <row r="49" spans="1:10" ht="12" customHeight="1" x14ac:dyDescent="0.2">
      <c r="A49" s="51" t="str">
        <f>'Pregnant Women Participating'!A49</f>
        <v>Texas</v>
      </c>
      <c r="B49" s="53">
        <v>71295</v>
      </c>
      <c r="C49" s="53">
        <v>69112</v>
      </c>
      <c r="D49" s="53">
        <v>68675</v>
      </c>
      <c r="E49" s="53">
        <v>67150</v>
      </c>
      <c r="F49" s="53">
        <v>66805</v>
      </c>
      <c r="G49" s="53">
        <v>67373</v>
      </c>
      <c r="H49" s="53">
        <v>67509</v>
      </c>
      <c r="I49" s="53">
        <v>66792</v>
      </c>
      <c r="J49" s="52">
        <f t="shared" si="0"/>
        <v>68088.875</v>
      </c>
    </row>
    <row r="50" spans="1:10" ht="12" customHeight="1" x14ac:dyDescent="0.2">
      <c r="A50" s="51" t="str">
        <f>'Pregnant Women Participating'!A50</f>
        <v>Utah</v>
      </c>
      <c r="B50" s="53">
        <v>5160</v>
      </c>
      <c r="C50" s="53">
        <v>5044</v>
      </c>
      <c r="D50" s="53">
        <v>5044</v>
      </c>
      <c r="E50" s="53">
        <v>4963</v>
      </c>
      <c r="F50" s="53">
        <v>4907</v>
      </c>
      <c r="G50" s="53">
        <v>4964</v>
      </c>
      <c r="H50" s="53">
        <v>4921</v>
      </c>
      <c r="I50" s="53">
        <v>4931</v>
      </c>
      <c r="J50" s="52">
        <f t="shared" si="0"/>
        <v>4991.75</v>
      </c>
    </row>
    <row r="51" spans="1:10" ht="12" customHeight="1" x14ac:dyDescent="0.2">
      <c r="A51" s="51" t="str">
        <f>'Pregnant Women Participating'!A51</f>
        <v>Inter-Tribal Council, AZ</v>
      </c>
      <c r="B51" s="53">
        <v>840</v>
      </c>
      <c r="C51" s="53">
        <v>783</v>
      </c>
      <c r="D51" s="53">
        <v>798</v>
      </c>
      <c r="E51" s="53">
        <v>825</v>
      </c>
      <c r="F51" s="53">
        <v>819</v>
      </c>
      <c r="G51" s="53">
        <v>835</v>
      </c>
      <c r="H51" s="53">
        <v>852</v>
      </c>
      <c r="I51" s="53">
        <v>841</v>
      </c>
      <c r="J51" s="52">
        <f t="shared" si="0"/>
        <v>824.125</v>
      </c>
    </row>
    <row r="52" spans="1:10" ht="12" customHeight="1" x14ac:dyDescent="0.2">
      <c r="A52" s="51" t="str">
        <f>'Pregnant Women Participating'!A52</f>
        <v>Navajo Nation, AZ</v>
      </c>
      <c r="B52" s="53">
        <v>433</v>
      </c>
      <c r="C52" s="53">
        <v>416</v>
      </c>
      <c r="D52" s="53">
        <v>422</v>
      </c>
      <c r="E52" s="53">
        <v>422</v>
      </c>
      <c r="F52" s="53">
        <v>416</v>
      </c>
      <c r="G52" s="53">
        <v>414</v>
      </c>
      <c r="H52" s="53">
        <v>404</v>
      </c>
      <c r="I52" s="53">
        <v>404</v>
      </c>
      <c r="J52" s="52">
        <f t="shared" si="0"/>
        <v>416.375</v>
      </c>
    </row>
    <row r="53" spans="1:10" ht="12" customHeight="1" x14ac:dyDescent="0.2">
      <c r="A53" s="51" t="str">
        <f>'Pregnant Women Participating'!A53</f>
        <v>Acoma, Canoncito &amp; Laguna, NM</v>
      </c>
      <c r="B53" s="53">
        <v>42</v>
      </c>
      <c r="C53" s="53">
        <v>37</v>
      </c>
      <c r="D53" s="53">
        <v>36</v>
      </c>
      <c r="E53" s="53">
        <v>38</v>
      </c>
      <c r="F53" s="53">
        <v>33</v>
      </c>
      <c r="G53" s="53">
        <v>28</v>
      </c>
      <c r="H53" s="53">
        <v>31</v>
      </c>
      <c r="I53" s="53">
        <v>31</v>
      </c>
      <c r="J53" s="52">
        <f t="shared" si="0"/>
        <v>34.5</v>
      </c>
    </row>
    <row r="54" spans="1:10" ht="12" customHeight="1" x14ac:dyDescent="0.2">
      <c r="A54" s="51" t="str">
        <f>'Pregnant Women Participating'!A54</f>
        <v>Eight Northern Pueblos, NM</v>
      </c>
      <c r="B54" s="53">
        <v>47</v>
      </c>
      <c r="C54" s="53">
        <v>44</v>
      </c>
      <c r="D54" s="53">
        <v>45</v>
      </c>
      <c r="E54" s="53">
        <v>47</v>
      </c>
      <c r="F54" s="53">
        <v>52</v>
      </c>
      <c r="G54" s="53">
        <v>51</v>
      </c>
      <c r="H54" s="53">
        <v>59</v>
      </c>
      <c r="I54" s="53">
        <v>54</v>
      </c>
      <c r="J54" s="52">
        <f t="shared" si="0"/>
        <v>49.875</v>
      </c>
    </row>
    <row r="55" spans="1:10" ht="12" customHeight="1" x14ac:dyDescent="0.2">
      <c r="A55" s="51" t="str">
        <f>'Pregnant Women Participating'!A55</f>
        <v>Five Sandoval Pueblos, NM</v>
      </c>
      <c r="B55" s="53">
        <v>33</v>
      </c>
      <c r="C55" s="53">
        <v>25</v>
      </c>
      <c r="D55" s="53">
        <v>26</v>
      </c>
      <c r="E55" s="53">
        <v>27</v>
      </c>
      <c r="F55" s="53">
        <v>24</v>
      </c>
      <c r="G55" s="53">
        <v>25</v>
      </c>
      <c r="H55" s="53">
        <v>21</v>
      </c>
      <c r="I55" s="53">
        <v>21</v>
      </c>
      <c r="J55" s="52">
        <f t="shared" si="0"/>
        <v>25.25</v>
      </c>
    </row>
    <row r="56" spans="1:10" ht="12" customHeight="1" x14ac:dyDescent="0.2">
      <c r="A56" s="51" t="str">
        <f>'Pregnant Women Participating'!A56</f>
        <v>Isleta Pueblo, NM</v>
      </c>
      <c r="B56" s="53">
        <v>133</v>
      </c>
      <c r="C56" s="53">
        <v>126</v>
      </c>
      <c r="D56" s="53">
        <v>130</v>
      </c>
      <c r="E56" s="53">
        <v>127</v>
      </c>
      <c r="F56" s="53">
        <v>121</v>
      </c>
      <c r="G56" s="53">
        <v>112</v>
      </c>
      <c r="H56" s="53">
        <v>108</v>
      </c>
      <c r="I56" s="53">
        <v>97</v>
      </c>
      <c r="J56" s="52">
        <f t="shared" si="0"/>
        <v>119.25</v>
      </c>
    </row>
    <row r="57" spans="1:10" ht="12" customHeight="1" x14ac:dyDescent="0.2">
      <c r="A57" s="51" t="str">
        <f>'Pregnant Women Participating'!A57</f>
        <v>San Felipe Pueblo, NM</v>
      </c>
      <c r="B57" s="53">
        <v>24</v>
      </c>
      <c r="C57" s="53">
        <v>28</v>
      </c>
      <c r="D57" s="53">
        <v>25</v>
      </c>
      <c r="E57" s="53">
        <v>24</v>
      </c>
      <c r="F57" s="53">
        <v>25</v>
      </c>
      <c r="G57" s="53">
        <v>22</v>
      </c>
      <c r="H57" s="53">
        <v>20</v>
      </c>
      <c r="I57" s="53">
        <v>25</v>
      </c>
      <c r="J57" s="52">
        <f t="shared" si="0"/>
        <v>24.125</v>
      </c>
    </row>
    <row r="58" spans="1:10" ht="12" customHeight="1" x14ac:dyDescent="0.2">
      <c r="A58" s="51" t="str">
        <f>'Pregnant Women Participating'!A58</f>
        <v>Santo Domingo Tribe, NM</v>
      </c>
      <c r="B58" s="53">
        <v>14</v>
      </c>
      <c r="C58" s="53">
        <v>15</v>
      </c>
      <c r="D58" s="53">
        <v>17</v>
      </c>
      <c r="E58" s="53">
        <v>17</v>
      </c>
      <c r="F58" s="53">
        <v>16</v>
      </c>
      <c r="G58" s="53">
        <v>16</v>
      </c>
      <c r="H58" s="53">
        <v>16</v>
      </c>
      <c r="I58" s="53">
        <v>14</v>
      </c>
      <c r="J58" s="52">
        <f t="shared" si="0"/>
        <v>15.625</v>
      </c>
    </row>
    <row r="59" spans="1:10" ht="12" customHeight="1" x14ac:dyDescent="0.2">
      <c r="A59" s="51" t="str">
        <f>'Pregnant Women Participating'!A59</f>
        <v>Zuni Pueblo, NM</v>
      </c>
      <c r="B59" s="53">
        <v>31</v>
      </c>
      <c r="C59" s="53">
        <v>30</v>
      </c>
      <c r="D59" s="53">
        <v>30</v>
      </c>
      <c r="E59" s="53">
        <v>35</v>
      </c>
      <c r="F59" s="53">
        <v>35</v>
      </c>
      <c r="G59" s="53">
        <v>35</v>
      </c>
      <c r="H59" s="53">
        <v>31</v>
      </c>
      <c r="I59" s="53">
        <v>29</v>
      </c>
      <c r="J59" s="52">
        <f t="shared" si="0"/>
        <v>32</v>
      </c>
    </row>
    <row r="60" spans="1:10" ht="12" customHeight="1" x14ac:dyDescent="0.2">
      <c r="A60" s="51" t="str">
        <f>'Pregnant Women Participating'!A60</f>
        <v>Cherokee Nation, OK</v>
      </c>
      <c r="B60" s="53">
        <v>997</v>
      </c>
      <c r="C60" s="53">
        <v>968</v>
      </c>
      <c r="D60" s="53">
        <v>979</v>
      </c>
      <c r="E60" s="53">
        <v>952</v>
      </c>
      <c r="F60" s="53">
        <v>911</v>
      </c>
      <c r="G60" s="53">
        <v>883</v>
      </c>
      <c r="H60" s="53">
        <v>887</v>
      </c>
      <c r="I60" s="53">
        <v>886</v>
      </c>
      <c r="J60" s="52">
        <f t="shared" si="0"/>
        <v>932.875</v>
      </c>
    </row>
    <row r="61" spans="1:10" ht="12" customHeight="1" x14ac:dyDescent="0.2">
      <c r="A61" s="51" t="str">
        <f>'Pregnant Women Participating'!A61</f>
        <v>Chickasaw Nation, OK</v>
      </c>
      <c r="B61" s="53">
        <v>540</v>
      </c>
      <c r="C61" s="53">
        <v>529</v>
      </c>
      <c r="D61" s="53">
        <v>541</v>
      </c>
      <c r="E61" s="53">
        <v>525</v>
      </c>
      <c r="F61" s="53">
        <v>523</v>
      </c>
      <c r="G61" s="53">
        <v>528</v>
      </c>
      <c r="H61" s="53">
        <v>507</v>
      </c>
      <c r="I61" s="53">
        <v>507</v>
      </c>
      <c r="J61" s="52">
        <f t="shared" si="0"/>
        <v>525</v>
      </c>
    </row>
    <row r="62" spans="1:10" ht="12" customHeight="1" x14ac:dyDescent="0.2">
      <c r="A62" s="51" t="str">
        <f>'Pregnant Women Participating'!A62</f>
        <v>Choctaw Nation, OK</v>
      </c>
      <c r="B62" s="53">
        <v>727</v>
      </c>
      <c r="C62" s="53">
        <v>719</v>
      </c>
      <c r="D62" s="53">
        <v>723</v>
      </c>
      <c r="E62" s="53">
        <v>716</v>
      </c>
      <c r="F62" s="53">
        <v>710</v>
      </c>
      <c r="G62" s="53">
        <v>727</v>
      </c>
      <c r="H62" s="53">
        <v>731</v>
      </c>
      <c r="I62" s="53">
        <v>732</v>
      </c>
      <c r="J62" s="52">
        <f t="shared" si="0"/>
        <v>723.125</v>
      </c>
    </row>
    <row r="63" spans="1:10" ht="12" customHeight="1" x14ac:dyDescent="0.2">
      <c r="A63" s="51" t="str">
        <f>'Pregnant Women Participating'!A63</f>
        <v>Citizen Potawatomi Nation, OK</v>
      </c>
      <c r="B63" s="53">
        <v>178</v>
      </c>
      <c r="C63" s="53">
        <v>174</v>
      </c>
      <c r="D63" s="53">
        <v>174</v>
      </c>
      <c r="E63" s="53">
        <v>173</v>
      </c>
      <c r="F63" s="53">
        <v>171</v>
      </c>
      <c r="G63" s="53">
        <v>173</v>
      </c>
      <c r="H63" s="53">
        <v>164</v>
      </c>
      <c r="I63" s="53">
        <v>160</v>
      </c>
      <c r="J63" s="52">
        <f t="shared" si="0"/>
        <v>170.875</v>
      </c>
    </row>
    <row r="64" spans="1:10" ht="12" customHeight="1" x14ac:dyDescent="0.2">
      <c r="A64" s="51" t="str">
        <f>'Pregnant Women Participating'!A64</f>
        <v>Inter-Tribal Council, OK</v>
      </c>
      <c r="B64" s="53">
        <v>89</v>
      </c>
      <c r="C64" s="53">
        <v>91</v>
      </c>
      <c r="D64" s="53">
        <v>89</v>
      </c>
      <c r="E64" s="53">
        <v>84</v>
      </c>
      <c r="F64" s="53">
        <v>84</v>
      </c>
      <c r="G64" s="53">
        <v>85</v>
      </c>
      <c r="H64" s="53">
        <v>83</v>
      </c>
      <c r="I64" s="53">
        <v>82</v>
      </c>
      <c r="J64" s="52">
        <f t="shared" si="0"/>
        <v>85.875</v>
      </c>
    </row>
    <row r="65" spans="1:10" ht="12" customHeight="1" x14ac:dyDescent="0.2">
      <c r="A65" s="51" t="str">
        <f>'Pregnant Women Participating'!A65</f>
        <v>Muscogee Creek Nation, OK</v>
      </c>
      <c r="B65" s="53">
        <v>306</v>
      </c>
      <c r="C65" s="53">
        <v>299</v>
      </c>
      <c r="D65" s="53">
        <v>290</v>
      </c>
      <c r="E65" s="53">
        <v>266</v>
      </c>
      <c r="F65" s="53">
        <v>260</v>
      </c>
      <c r="G65" s="53">
        <v>274</v>
      </c>
      <c r="H65" s="53">
        <v>279</v>
      </c>
      <c r="I65" s="53">
        <v>287</v>
      </c>
      <c r="J65" s="52">
        <f t="shared" si="0"/>
        <v>282.625</v>
      </c>
    </row>
    <row r="66" spans="1:10" ht="12" customHeight="1" x14ac:dyDescent="0.2">
      <c r="A66" s="51" t="str">
        <f>'Pregnant Women Participating'!A66</f>
        <v>Osage Tribal Council, OK</v>
      </c>
      <c r="B66" s="53">
        <v>345</v>
      </c>
      <c r="C66" s="53">
        <v>322</v>
      </c>
      <c r="D66" s="53">
        <v>324</v>
      </c>
      <c r="E66" s="53">
        <v>326</v>
      </c>
      <c r="F66" s="53">
        <v>327</v>
      </c>
      <c r="G66" s="53">
        <v>308</v>
      </c>
      <c r="H66" s="53">
        <v>296</v>
      </c>
      <c r="I66" s="53">
        <v>290</v>
      </c>
      <c r="J66" s="52">
        <f t="shared" si="0"/>
        <v>317.25</v>
      </c>
    </row>
    <row r="67" spans="1:10" ht="12" customHeight="1" x14ac:dyDescent="0.2">
      <c r="A67" s="51" t="str">
        <f>'Pregnant Women Participating'!A67</f>
        <v>Otoe-Missouria Tribe, OK</v>
      </c>
      <c r="B67" s="53">
        <v>73</v>
      </c>
      <c r="C67" s="53">
        <v>73</v>
      </c>
      <c r="D67" s="53">
        <v>72</v>
      </c>
      <c r="E67" s="53">
        <v>74</v>
      </c>
      <c r="F67" s="53">
        <v>74</v>
      </c>
      <c r="G67" s="53">
        <v>75</v>
      </c>
      <c r="H67" s="53">
        <v>70</v>
      </c>
      <c r="I67" s="53">
        <v>70</v>
      </c>
      <c r="J67" s="52">
        <f t="shared" si="0"/>
        <v>72.625</v>
      </c>
    </row>
    <row r="68" spans="1:10" ht="12" customHeight="1" x14ac:dyDescent="0.2">
      <c r="A68" s="51" t="str">
        <f>'Pregnant Women Participating'!A68</f>
        <v>Wichita, Caddo &amp; Delaware (WCD), OK</v>
      </c>
      <c r="B68" s="53">
        <v>540</v>
      </c>
      <c r="C68" s="53">
        <v>556</v>
      </c>
      <c r="D68" s="53">
        <v>545</v>
      </c>
      <c r="E68" s="53">
        <v>527</v>
      </c>
      <c r="F68" s="53">
        <v>537</v>
      </c>
      <c r="G68" s="53">
        <v>553</v>
      </c>
      <c r="H68" s="53">
        <v>563</v>
      </c>
      <c r="I68" s="53">
        <v>557</v>
      </c>
      <c r="J68" s="52">
        <f t="shared" si="0"/>
        <v>547.25</v>
      </c>
    </row>
    <row r="69" spans="1:10" s="57" customFormat="1" ht="24.75" customHeight="1" x14ac:dyDescent="0.2">
      <c r="A69" s="54" t="str">
        <f>'Pregnant Women Participating'!A69</f>
        <v>Southwest Region</v>
      </c>
      <c r="B69" s="56">
        <v>152119</v>
      </c>
      <c r="C69" s="56">
        <v>147224</v>
      </c>
      <c r="D69" s="56">
        <v>146351</v>
      </c>
      <c r="E69" s="56">
        <v>144441</v>
      </c>
      <c r="F69" s="56">
        <v>143905</v>
      </c>
      <c r="G69" s="56">
        <v>144641</v>
      </c>
      <c r="H69" s="56">
        <v>145158</v>
      </c>
      <c r="I69" s="56">
        <v>144756</v>
      </c>
      <c r="J69" s="55">
        <f t="shared" si="0"/>
        <v>146074.375</v>
      </c>
    </row>
    <row r="70" spans="1:10" ht="12" customHeight="1" x14ac:dyDescent="0.2">
      <c r="A70" s="51" t="str">
        <f>'Pregnant Women Participating'!A70</f>
        <v>Colorado</v>
      </c>
      <c r="B70" s="52">
        <v>9984</v>
      </c>
      <c r="C70" s="53">
        <v>9827</v>
      </c>
      <c r="D70" s="53">
        <v>9722</v>
      </c>
      <c r="E70" s="53">
        <v>9705</v>
      </c>
      <c r="F70" s="53">
        <v>9764</v>
      </c>
      <c r="G70" s="53">
        <v>9746</v>
      </c>
      <c r="H70" s="53">
        <v>9835</v>
      </c>
      <c r="I70" s="53">
        <v>9634</v>
      </c>
      <c r="J70" s="52">
        <f t="shared" si="0"/>
        <v>9777.125</v>
      </c>
    </row>
    <row r="71" spans="1:10" ht="12" customHeight="1" x14ac:dyDescent="0.2">
      <c r="A71" s="51" t="str">
        <f>'Pregnant Women Participating'!A71</f>
        <v>Kansas</v>
      </c>
      <c r="B71" s="52">
        <v>6015</v>
      </c>
      <c r="C71" s="53">
        <v>5744</v>
      </c>
      <c r="D71" s="53">
        <v>5884</v>
      </c>
      <c r="E71" s="53">
        <v>5835</v>
      </c>
      <c r="F71" s="53">
        <v>5770</v>
      </c>
      <c r="G71" s="53">
        <v>5777</v>
      </c>
      <c r="H71" s="53">
        <v>5840</v>
      </c>
      <c r="I71" s="53">
        <v>5777</v>
      </c>
      <c r="J71" s="52">
        <f t="shared" si="0"/>
        <v>5830.25</v>
      </c>
    </row>
    <row r="72" spans="1:10" ht="12" customHeight="1" x14ac:dyDescent="0.2">
      <c r="A72" s="51" t="str">
        <f>'Pregnant Women Participating'!A72</f>
        <v>Missouri</v>
      </c>
      <c r="B72" s="52">
        <v>16375</v>
      </c>
      <c r="C72" s="53">
        <v>15711</v>
      </c>
      <c r="D72" s="53">
        <v>15631</v>
      </c>
      <c r="E72" s="53">
        <v>15603</v>
      </c>
      <c r="F72" s="53">
        <v>15360</v>
      </c>
      <c r="G72" s="53">
        <v>15562</v>
      </c>
      <c r="H72" s="53">
        <v>15605</v>
      </c>
      <c r="I72" s="53">
        <v>15289</v>
      </c>
      <c r="J72" s="52">
        <f t="shared" si="0"/>
        <v>15642</v>
      </c>
    </row>
    <row r="73" spans="1:10" ht="12" customHeight="1" x14ac:dyDescent="0.2">
      <c r="A73" s="51" t="str">
        <f>'Pregnant Women Participating'!A73</f>
        <v>Montana</v>
      </c>
      <c r="B73" s="52">
        <v>1580</v>
      </c>
      <c r="C73" s="53">
        <v>1540</v>
      </c>
      <c r="D73" s="53">
        <v>1583</v>
      </c>
      <c r="E73" s="53">
        <v>1580</v>
      </c>
      <c r="F73" s="53">
        <v>1575</v>
      </c>
      <c r="G73" s="53">
        <v>1585</v>
      </c>
      <c r="H73" s="53">
        <v>1554</v>
      </c>
      <c r="I73" s="53">
        <v>1506</v>
      </c>
      <c r="J73" s="52">
        <f t="shared" si="0"/>
        <v>1562.875</v>
      </c>
    </row>
    <row r="74" spans="1:10" ht="12" customHeight="1" x14ac:dyDescent="0.2">
      <c r="A74" s="51" t="str">
        <f>'Pregnant Women Participating'!A74</f>
        <v>Nebraska</v>
      </c>
      <c r="B74" s="52">
        <v>4775</v>
      </c>
      <c r="C74" s="53">
        <v>4642</v>
      </c>
      <c r="D74" s="53">
        <v>4623</v>
      </c>
      <c r="E74" s="53">
        <v>4629</v>
      </c>
      <c r="F74" s="53">
        <v>4509</v>
      </c>
      <c r="G74" s="53">
        <v>4562</v>
      </c>
      <c r="H74" s="53">
        <v>4554</v>
      </c>
      <c r="I74" s="53">
        <v>4476</v>
      </c>
      <c r="J74" s="52">
        <f t="shared" si="0"/>
        <v>4596.25</v>
      </c>
    </row>
    <row r="75" spans="1:10" ht="12" customHeight="1" x14ac:dyDescent="0.2">
      <c r="A75" s="51" t="str">
        <f>'Pregnant Women Participating'!A75</f>
        <v>North Dakota</v>
      </c>
      <c r="B75" s="52">
        <v>1454</v>
      </c>
      <c r="C75" s="53">
        <v>1432</v>
      </c>
      <c r="D75" s="53">
        <v>1424</v>
      </c>
      <c r="E75" s="53">
        <v>1425</v>
      </c>
      <c r="F75" s="53">
        <v>1402</v>
      </c>
      <c r="G75" s="53">
        <v>1423</v>
      </c>
      <c r="H75" s="53">
        <v>1431</v>
      </c>
      <c r="I75" s="53">
        <v>1402</v>
      </c>
      <c r="J75" s="52">
        <f t="shared" si="0"/>
        <v>1424.125</v>
      </c>
    </row>
    <row r="76" spans="1:10" ht="12" customHeight="1" x14ac:dyDescent="0.2">
      <c r="A76" s="51" t="str">
        <f>'Pregnant Women Participating'!A76</f>
        <v>South Dakota</v>
      </c>
      <c r="B76" s="52">
        <v>1719</v>
      </c>
      <c r="C76" s="53">
        <v>1707</v>
      </c>
      <c r="D76" s="53">
        <v>1705</v>
      </c>
      <c r="E76" s="53">
        <v>1720</v>
      </c>
      <c r="F76" s="53">
        <v>1707</v>
      </c>
      <c r="G76" s="53">
        <v>1717</v>
      </c>
      <c r="H76" s="53">
        <v>1742</v>
      </c>
      <c r="I76" s="53">
        <v>1748</v>
      </c>
      <c r="J76" s="52">
        <f t="shared" si="0"/>
        <v>1720.625</v>
      </c>
    </row>
    <row r="77" spans="1:10" ht="12" customHeight="1" x14ac:dyDescent="0.2">
      <c r="A77" s="51" t="str">
        <f>'Pregnant Women Participating'!A77</f>
        <v>Wyoming</v>
      </c>
      <c r="B77" s="52">
        <v>959</v>
      </c>
      <c r="C77" s="53">
        <v>956</v>
      </c>
      <c r="D77" s="53">
        <v>964</v>
      </c>
      <c r="E77" s="53">
        <v>973</v>
      </c>
      <c r="F77" s="53">
        <v>958</v>
      </c>
      <c r="G77" s="53">
        <v>970</v>
      </c>
      <c r="H77" s="53">
        <v>967</v>
      </c>
      <c r="I77" s="53">
        <v>947</v>
      </c>
      <c r="J77" s="52">
        <f t="shared" si="0"/>
        <v>961.75</v>
      </c>
    </row>
    <row r="78" spans="1:10" ht="12" customHeight="1" x14ac:dyDescent="0.2">
      <c r="A78" s="51" t="str">
        <f>'Pregnant Women Participating'!A78</f>
        <v>Ute Mountain Ute Tribe, CO</v>
      </c>
      <c r="B78" s="52">
        <v>18</v>
      </c>
      <c r="C78" s="53">
        <v>13</v>
      </c>
      <c r="D78" s="53">
        <v>17</v>
      </c>
      <c r="E78" s="53">
        <v>22</v>
      </c>
      <c r="F78" s="53">
        <v>22</v>
      </c>
      <c r="G78" s="53">
        <v>21</v>
      </c>
      <c r="H78" s="53">
        <v>19</v>
      </c>
      <c r="I78" s="53">
        <v>21</v>
      </c>
      <c r="J78" s="52">
        <f t="shared" si="0"/>
        <v>19.125</v>
      </c>
    </row>
    <row r="79" spans="1:10" ht="12" customHeight="1" x14ac:dyDescent="0.2">
      <c r="A79" s="51" t="str">
        <f>'Pregnant Women Participating'!A79</f>
        <v>Omaha Sioux, NE</v>
      </c>
      <c r="B79" s="52">
        <v>42</v>
      </c>
      <c r="C79" s="53">
        <v>39</v>
      </c>
      <c r="D79" s="53">
        <v>40</v>
      </c>
      <c r="E79" s="53">
        <v>36</v>
      </c>
      <c r="F79" s="53">
        <v>36</v>
      </c>
      <c r="G79" s="53">
        <v>42</v>
      </c>
      <c r="H79" s="53">
        <v>44</v>
      </c>
      <c r="I79" s="53">
        <v>42</v>
      </c>
      <c r="J79" s="52">
        <f t="shared" si="0"/>
        <v>40.125</v>
      </c>
    </row>
    <row r="80" spans="1:10" ht="12" customHeight="1" x14ac:dyDescent="0.2">
      <c r="A80" s="51" t="str">
        <f>'Pregnant Women Participating'!A80</f>
        <v>Santee Sioux, NE</v>
      </c>
      <c r="B80" s="52">
        <v>21</v>
      </c>
      <c r="C80" s="53">
        <v>22</v>
      </c>
      <c r="D80" s="53">
        <v>21</v>
      </c>
      <c r="E80" s="53">
        <v>21</v>
      </c>
      <c r="F80" s="53">
        <v>18</v>
      </c>
      <c r="G80" s="53">
        <v>17</v>
      </c>
      <c r="H80" s="53">
        <v>17</v>
      </c>
      <c r="I80" s="53">
        <v>17</v>
      </c>
      <c r="J80" s="52">
        <f t="shared" si="0"/>
        <v>19.25</v>
      </c>
    </row>
    <row r="81" spans="1:10" ht="12" customHeight="1" x14ac:dyDescent="0.2">
      <c r="A81" s="51" t="str">
        <f>'Pregnant Women Participating'!A81</f>
        <v>Winnebago Tribe, NE</v>
      </c>
      <c r="B81" s="52">
        <v>21</v>
      </c>
      <c r="C81" s="53">
        <v>17</v>
      </c>
      <c r="D81" s="53">
        <v>22</v>
      </c>
      <c r="E81" s="53">
        <v>20</v>
      </c>
      <c r="F81" s="53">
        <v>21</v>
      </c>
      <c r="G81" s="53">
        <v>28</v>
      </c>
      <c r="H81" s="53">
        <v>29</v>
      </c>
      <c r="I81" s="53">
        <v>26</v>
      </c>
      <c r="J81" s="52">
        <f t="shared" si="0"/>
        <v>23</v>
      </c>
    </row>
    <row r="82" spans="1:10" ht="12" customHeight="1" x14ac:dyDescent="0.2">
      <c r="A82" s="51" t="str">
        <f>'Pregnant Women Participating'!A82</f>
        <v>Standing Rock Sioux Tribe, ND</v>
      </c>
      <c r="B82" s="52">
        <v>59</v>
      </c>
      <c r="C82" s="53">
        <v>59</v>
      </c>
      <c r="D82" s="53">
        <v>57</v>
      </c>
      <c r="E82" s="53">
        <v>54</v>
      </c>
      <c r="F82" s="53">
        <v>51</v>
      </c>
      <c r="G82" s="53">
        <v>56</v>
      </c>
      <c r="H82" s="53">
        <v>54</v>
      </c>
      <c r="I82" s="53">
        <v>52</v>
      </c>
      <c r="J82" s="52">
        <f t="shared" si="0"/>
        <v>55.25</v>
      </c>
    </row>
    <row r="83" spans="1:10" ht="12" customHeight="1" x14ac:dyDescent="0.2">
      <c r="A83" s="51" t="str">
        <f>'Pregnant Women Participating'!A83</f>
        <v>Three Affiliated Tribes, ND</v>
      </c>
      <c r="B83" s="52">
        <v>25</v>
      </c>
      <c r="C83" s="53">
        <v>22</v>
      </c>
      <c r="D83" s="53">
        <v>23</v>
      </c>
      <c r="E83" s="53">
        <v>22</v>
      </c>
      <c r="F83" s="53">
        <v>24</v>
      </c>
      <c r="G83" s="53">
        <v>27</v>
      </c>
      <c r="H83" s="53">
        <v>23</v>
      </c>
      <c r="I83" s="53">
        <v>27</v>
      </c>
      <c r="J83" s="52">
        <f t="shared" si="0"/>
        <v>24.125</v>
      </c>
    </row>
    <row r="84" spans="1:10" ht="12" customHeight="1" x14ac:dyDescent="0.2">
      <c r="A84" s="51" t="str">
        <f>'Pregnant Women Participating'!A84</f>
        <v>Cheyenne River Sioux, SD</v>
      </c>
      <c r="B84" s="52">
        <v>59</v>
      </c>
      <c r="C84" s="53">
        <v>69</v>
      </c>
      <c r="D84" s="53">
        <v>63</v>
      </c>
      <c r="E84" s="53">
        <v>67</v>
      </c>
      <c r="F84" s="53">
        <v>77</v>
      </c>
      <c r="G84" s="53">
        <v>75</v>
      </c>
      <c r="H84" s="53">
        <v>75</v>
      </c>
      <c r="I84" s="53">
        <v>74</v>
      </c>
      <c r="J84" s="52">
        <f t="shared" si="0"/>
        <v>69.875</v>
      </c>
    </row>
    <row r="85" spans="1:10" ht="12" customHeight="1" x14ac:dyDescent="0.2">
      <c r="A85" s="51" t="str">
        <f>'Pregnant Women Participating'!A85</f>
        <v>Rosebud Sioux, SD</v>
      </c>
      <c r="B85" s="52">
        <v>99</v>
      </c>
      <c r="C85" s="53">
        <v>113</v>
      </c>
      <c r="D85" s="53">
        <v>116</v>
      </c>
      <c r="E85" s="53">
        <v>116</v>
      </c>
      <c r="F85" s="53">
        <v>113</v>
      </c>
      <c r="G85" s="53">
        <v>110</v>
      </c>
      <c r="H85" s="53">
        <v>115</v>
      </c>
      <c r="I85" s="53">
        <v>120</v>
      </c>
      <c r="J85" s="52">
        <f t="shared" si="0"/>
        <v>112.75</v>
      </c>
    </row>
    <row r="86" spans="1:10" ht="12" customHeight="1" x14ac:dyDescent="0.2">
      <c r="A86" s="51" t="str">
        <f>'Pregnant Women Participating'!A86</f>
        <v>Northern Arapahoe, WY</v>
      </c>
      <c r="B86" s="52">
        <v>22</v>
      </c>
      <c r="C86" s="53">
        <v>36</v>
      </c>
      <c r="D86" s="53">
        <v>34</v>
      </c>
      <c r="E86" s="53">
        <v>37</v>
      </c>
      <c r="F86" s="53">
        <v>36</v>
      </c>
      <c r="G86" s="53">
        <v>36</v>
      </c>
      <c r="H86" s="53">
        <v>39</v>
      </c>
      <c r="I86" s="53">
        <v>38</v>
      </c>
      <c r="J86" s="52">
        <f t="shared" si="0"/>
        <v>34.75</v>
      </c>
    </row>
    <row r="87" spans="1:10" ht="12" customHeight="1" x14ac:dyDescent="0.2">
      <c r="A87" s="51" t="str">
        <f>'Pregnant Women Participating'!A87</f>
        <v>Shoshone Tribe, WY</v>
      </c>
      <c r="B87" s="52">
        <v>27</v>
      </c>
      <c r="C87" s="53">
        <v>19</v>
      </c>
      <c r="D87" s="53">
        <v>23</v>
      </c>
      <c r="E87" s="53">
        <v>20</v>
      </c>
      <c r="F87" s="53">
        <v>21</v>
      </c>
      <c r="G87" s="53">
        <v>21</v>
      </c>
      <c r="H87" s="53">
        <v>17</v>
      </c>
      <c r="I87" s="53">
        <v>17</v>
      </c>
      <c r="J87" s="52">
        <f t="shared" si="0"/>
        <v>20.625</v>
      </c>
    </row>
    <row r="88" spans="1:10" s="57" customFormat="1" ht="24.75" customHeight="1" x14ac:dyDescent="0.2">
      <c r="A88" s="54" t="str">
        <f>'Pregnant Women Participating'!A88</f>
        <v>Mountain Plains</v>
      </c>
      <c r="B88" s="56">
        <v>43254</v>
      </c>
      <c r="C88" s="56">
        <v>41968</v>
      </c>
      <c r="D88" s="56">
        <v>41952</v>
      </c>
      <c r="E88" s="56">
        <v>41885</v>
      </c>
      <c r="F88" s="56">
        <v>41464</v>
      </c>
      <c r="G88" s="56">
        <v>41775</v>
      </c>
      <c r="H88" s="56">
        <v>41960</v>
      </c>
      <c r="I88" s="56">
        <v>41213</v>
      </c>
      <c r="J88" s="55">
        <f t="shared" si="0"/>
        <v>41933.875</v>
      </c>
    </row>
    <row r="89" spans="1:10" ht="12" customHeight="1" x14ac:dyDescent="0.2">
      <c r="A89" s="58" t="str">
        <f>'Pregnant Women Participating'!A89</f>
        <v>Alaska</v>
      </c>
      <c r="B89" s="52">
        <v>1268</v>
      </c>
      <c r="C89" s="53">
        <v>1218</v>
      </c>
      <c r="D89" s="53">
        <v>1190</v>
      </c>
      <c r="E89" s="53">
        <v>1192</v>
      </c>
      <c r="F89" s="53">
        <v>1175</v>
      </c>
      <c r="G89" s="53">
        <v>1187</v>
      </c>
      <c r="H89" s="53">
        <v>1196</v>
      </c>
      <c r="I89" s="53">
        <v>1184</v>
      </c>
      <c r="J89" s="52">
        <f t="shared" si="0"/>
        <v>1201.25</v>
      </c>
    </row>
    <row r="90" spans="1:10" ht="12" customHeight="1" x14ac:dyDescent="0.2">
      <c r="A90" s="58" t="str">
        <f>'Pregnant Women Participating'!A90</f>
        <v>American Samoa</v>
      </c>
      <c r="B90" s="52">
        <v>420</v>
      </c>
      <c r="C90" s="53">
        <v>221</v>
      </c>
      <c r="D90" s="53">
        <v>220</v>
      </c>
      <c r="E90" s="53">
        <v>229</v>
      </c>
      <c r="F90" s="53">
        <v>216</v>
      </c>
      <c r="G90" s="53">
        <v>213</v>
      </c>
      <c r="H90" s="53">
        <v>210</v>
      </c>
      <c r="I90" s="53">
        <v>220</v>
      </c>
      <c r="J90" s="52">
        <f t="shared" si="0"/>
        <v>243.625</v>
      </c>
    </row>
    <row r="91" spans="1:10" ht="12" customHeight="1" x14ac:dyDescent="0.2">
      <c r="A91" s="58" t="str">
        <f>'Pregnant Women Participating'!A91</f>
        <v>California</v>
      </c>
      <c r="B91" s="52">
        <v>80943</v>
      </c>
      <c r="C91" s="53">
        <v>79651</v>
      </c>
      <c r="D91" s="53">
        <v>78945</v>
      </c>
      <c r="E91" s="53">
        <v>79032</v>
      </c>
      <c r="F91" s="53">
        <v>78520</v>
      </c>
      <c r="G91" s="53">
        <v>78528</v>
      </c>
      <c r="H91" s="53">
        <v>79100</v>
      </c>
      <c r="I91" s="53">
        <v>78942</v>
      </c>
      <c r="J91" s="52">
        <f t="shared" si="0"/>
        <v>79207.625</v>
      </c>
    </row>
    <row r="92" spans="1:10" ht="12" customHeight="1" x14ac:dyDescent="0.2">
      <c r="A92" s="58" t="str">
        <f>'Pregnant Women Participating'!A92</f>
        <v>Guam</v>
      </c>
      <c r="B92" s="52">
        <v>754</v>
      </c>
      <c r="C92" s="53">
        <v>700</v>
      </c>
      <c r="D92" s="53">
        <v>707</v>
      </c>
      <c r="E92" s="53">
        <v>676</v>
      </c>
      <c r="F92" s="53">
        <v>677</v>
      </c>
      <c r="G92" s="53">
        <v>703</v>
      </c>
      <c r="H92" s="53">
        <v>700</v>
      </c>
      <c r="I92" s="53">
        <v>685</v>
      </c>
      <c r="J92" s="52">
        <f t="shared" si="0"/>
        <v>700.25</v>
      </c>
    </row>
    <row r="93" spans="1:10" ht="12" customHeight="1" x14ac:dyDescent="0.2">
      <c r="A93" s="58" t="str">
        <f>'Pregnant Women Participating'!A93</f>
        <v>Hawaii</v>
      </c>
      <c r="B93" s="52">
        <v>2160</v>
      </c>
      <c r="C93" s="53">
        <v>2072</v>
      </c>
      <c r="D93" s="53">
        <v>2046</v>
      </c>
      <c r="E93" s="53">
        <v>2049</v>
      </c>
      <c r="F93" s="53">
        <v>2041</v>
      </c>
      <c r="G93" s="53">
        <v>2031</v>
      </c>
      <c r="H93" s="53">
        <v>2057</v>
      </c>
      <c r="I93" s="53">
        <v>1988</v>
      </c>
      <c r="J93" s="52">
        <f t="shared" si="0"/>
        <v>2055.5</v>
      </c>
    </row>
    <row r="94" spans="1:10" ht="12" customHeight="1" x14ac:dyDescent="0.2">
      <c r="A94" s="58" t="str">
        <f>'Pregnant Women Participating'!A94</f>
        <v>Idaho</v>
      </c>
      <c r="B94" s="52">
        <v>3096</v>
      </c>
      <c r="C94" s="53">
        <v>3028</v>
      </c>
      <c r="D94" s="53">
        <v>3034</v>
      </c>
      <c r="E94" s="53">
        <v>3078</v>
      </c>
      <c r="F94" s="53">
        <v>3046</v>
      </c>
      <c r="G94" s="53">
        <v>3077</v>
      </c>
      <c r="H94" s="53">
        <v>3125</v>
      </c>
      <c r="I94" s="53">
        <v>3108</v>
      </c>
      <c r="J94" s="52">
        <f t="shared" si="0"/>
        <v>3074</v>
      </c>
    </row>
    <row r="95" spans="1:10" ht="12" customHeight="1" x14ac:dyDescent="0.2">
      <c r="A95" s="58" t="str">
        <f>'Pregnant Women Participating'!A95</f>
        <v>Nevada</v>
      </c>
      <c r="B95" s="52">
        <v>7779</v>
      </c>
      <c r="C95" s="53">
        <v>7380</v>
      </c>
      <c r="D95" s="53">
        <v>7342</v>
      </c>
      <c r="E95" s="53">
        <v>7285</v>
      </c>
      <c r="F95" s="53">
        <v>7263</v>
      </c>
      <c r="G95" s="53">
        <v>7271</v>
      </c>
      <c r="H95" s="53">
        <v>7352</v>
      </c>
      <c r="I95" s="53">
        <v>7268</v>
      </c>
      <c r="J95" s="52">
        <f t="shared" si="0"/>
        <v>7367.5</v>
      </c>
    </row>
    <row r="96" spans="1:10" ht="12" customHeight="1" x14ac:dyDescent="0.2">
      <c r="A96" s="58" t="str">
        <f>'Pregnant Women Participating'!A96</f>
        <v>Oregon</v>
      </c>
      <c r="B96" s="52">
        <v>7789</v>
      </c>
      <c r="C96" s="53">
        <v>7629</v>
      </c>
      <c r="D96" s="53">
        <v>7630</v>
      </c>
      <c r="E96" s="53">
        <v>7589</v>
      </c>
      <c r="F96" s="53">
        <v>7515</v>
      </c>
      <c r="G96" s="53">
        <v>7648</v>
      </c>
      <c r="H96" s="53">
        <v>7685</v>
      </c>
      <c r="I96" s="53">
        <v>7572</v>
      </c>
      <c r="J96" s="52">
        <f t="shared" si="0"/>
        <v>7632.125</v>
      </c>
    </row>
    <row r="97" spans="1:10" ht="12" customHeight="1" x14ac:dyDescent="0.2">
      <c r="A97" s="58" t="str">
        <f>'Pregnant Women Participating'!A97</f>
        <v>Washington</v>
      </c>
      <c r="B97" s="52">
        <v>11927</v>
      </c>
      <c r="C97" s="53">
        <v>11496</v>
      </c>
      <c r="D97" s="53">
        <v>11263</v>
      </c>
      <c r="E97" s="53">
        <v>11315</v>
      </c>
      <c r="F97" s="53">
        <v>11196</v>
      </c>
      <c r="G97" s="53">
        <v>11360</v>
      </c>
      <c r="H97" s="53">
        <v>11341</v>
      </c>
      <c r="I97" s="53">
        <v>11210</v>
      </c>
      <c r="J97" s="52">
        <f t="shared" si="0"/>
        <v>11388.5</v>
      </c>
    </row>
    <row r="98" spans="1:10" ht="12" customHeight="1" x14ac:dyDescent="0.2">
      <c r="A98" s="58" t="str">
        <f>'Pregnant Women Participating'!A98</f>
        <v>Northern Marianas</v>
      </c>
      <c r="B98" s="52">
        <v>200</v>
      </c>
      <c r="C98" s="53">
        <v>194</v>
      </c>
      <c r="D98" s="53">
        <v>186</v>
      </c>
      <c r="E98" s="53">
        <v>194</v>
      </c>
      <c r="F98" s="53">
        <v>196</v>
      </c>
      <c r="G98" s="53">
        <v>200</v>
      </c>
      <c r="H98" s="53">
        <v>179</v>
      </c>
      <c r="I98" s="53">
        <v>188</v>
      </c>
      <c r="J98" s="52">
        <f t="shared" si="0"/>
        <v>192.125</v>
      </c>
    </row>
    <row r="99" spans="1:10" ht="12" customHeight="1" x14ac:dyDescent="0.2">
      <c r="A99" s="58" t="str">
        <f>'Pregnant Women Participating'!A99</f>
        <v>Inter-Tribal Council, NV</v>
      </c>
      <c r="B99" s="52">
        <v>66</v>
      </c>
      <c r="C99" s="53">
        <v>68</v>
      </c>
      <c r="D99" s="53">
        <v>64</v>
      </c>
      <c r="E99" s="53">
        <v>59</v>
      </c>
      <c r="F99" s="53">
        <v>61</v>
      </c>
      <c r="G99" s="53">
        <v>64</v>
      </c>
      <c r="H99" s="53">
        <v>57</v>
      </c>
      <c r="I99" s="53">
        <v>49</v>
      </c>
      <c r="J99" s="52">
        <f t="shared" si="0"/>
        <v>61</v>
      </c>
    </row>
    <row r="100" spans="1:10" s="57" customFormat="1" ht="24.75" customHeight="1" x14ac:dyDescent="0.2">
      <c r="A100" s="54" t="str">
        <f>'Pregnant Women Participating'!A100</f>
        <v>Western Region</v>
      </c>
      <c r="B100" s="56">
        <v>116402</v>
      </c>
      <c r="C100" s="56">
        <v>113657</v>
      </c>
      <c r="D100" s="56">
        <v>112627</v>
      </c>
      <c r="E100" s="56">
        <v>112698</v>
      </c>
      <c r="F100" s="56">
        <v>111906</v>
      </c>
      <c r="G100" s="56">
        <v>112282</v>
      </c>
      <c r="H100" s="56">
        <v>113002</v>
      </c>
      <c r="I100" s="56">
        <v>112414</v>
      </c>
      <c r="J100" s="55">
        <f t="shared" si="0"/>
        <v>113123.5</v>
      </c>
    </row>
    <row r="101" spans="1:10" s="62" customFormat="1" ht="16.5" customHeight="1" thickBot="1" x14ac:dyDescent="0.25">
      <c r="A101" s="59" t="str">
        <f>'Pregnant Women Participating'!A101</f>
        <v>TOTAL</v>
      </c>
      <c r="B101" s="60">
        <v>806467</v>
      </c>
      <c r="C101" s="61">
        <v>778152</v>
      </c>
      <c r="D101" s="61">
        <v>771353</v>
      </c>
      <c r="E101" s="61">
        <v>767655</v>
      </c>
      <c r="F101" s="61">
        <v>762001</v>
      </c>
      <c r="G101" s="61">
        <v>765764</v>
      </c>
      <c r="H101" s="61">
        <v>766126</v>
      </c>
      <c r="I101" s="61">
        <v>761292</v>
      </c>
      <c r="J101" s="60">
        <f t="shared" si="0"/>
        <v>772351.25</v>
      </c>
    </row>
    <row r="102" spans="1:10" ht="12.75" customHeight="1" thickTop="1" x14ac:dyDescent="0.2">
      <c r="A102" s="63"/>
    </row>
    <row r="103" spans="1:10" x14ac:dyDescent="0.2">
      <c r="A103" s="63"/>
    </row>
    <row r="104" spans="1:10" s="64" customFormat="1" ht="12.75" x14ac:dyDescent="0.2">
      <c r="A104" s="43" t="s">
        <v>1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pageSetUpPr fitToPage="1"/>
  </sheetPr>
  <dimension ref="A1:J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9" width="11.7109375" style="3" customWidth="1"/>
    <col min="10" max="10" width="13.7109375" style="3" customWidth="1"/>
    <col min="11" max="16384" width="9.140625" style="3"/>
  </cols>
  <sheetData>
    <row r="1" spans="1:10" ht="12" customHeight="1" x14ac:dyDescent="0.2">
      <c r="A1" s="10" t="s">
        <v>8</v>
      </c>
      <c r="B1" s="2"/>
      <c r="C1" s="2"/>
      <c r="D1" s="2"/>
      <c r="E1" s="2"/>
      <c r="F1" s="2"/>
      <c r="G1" s="2"/>
      <c r="H1" s="2"/>
      <c r="I1" s="2"/>
    </row>
    <row r="2" spans="1:10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  <c r="I2" s="2"/>
    </row>
    <row r="3" spans="1:10" ht="12" customHeight="1" x14ac:dyDescent="0.2">
      <c r="A3" s="1" t="str">
        <f>'Pregnant Women Participating'!A3</f>
        <v>Data as of August 14, 2026</v>
      </c>
      <c r="B3" s="2"/>
      <c r="C3" s="2"/>
      <c r="D3" s="2"/>
      <c r="E3" s="2"/>
      <c r="F3" s="2"/>
      <c r="G3" s="2"/>
      <c r="H3" s="2"/>
      <c r="I3" s="2"/>
    </row>
    <row r="4" spans="1:10" ht="12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9">
        <f>DATE(RIGHT(A2,4),5,1)</f>
        <v>46143</v>
      </c>
      <c r="J5" s="12" t="s">
        <v>12</v>
      </c>
    </row>
    <row r="6" spans="1:10" ht="12" customHeight="1" x14ac:dyDescent="0.2">
      <c r="A6" s="7" t="str">
        <f>'Pregnant Women Participating'!A6</f>
        <v>Connecticut</v>
      </c>
      <c r="B6" s="13">
        <v>11367</v>
      </c>
      <c r="C6" s="4">
        <v>11039</v>
      </c>
      <c r="D6" s="4">
        <v>11020</v>
      </c>
      <c r="E6" s="4">
        <v>10884</v>
      </c>
      <c r="F6" s="4">
        <v>10587</v>
      </c>
      <c r="G6" s="4">
        <v>10773</v>
      </c>
      <c r="H6" s="4">
        <v>10700</v>
      </c>
      <c r="I6" s="4">
        <v>10457</v>
      </c>
      <c r="J6" s="13">
        <f t="shared" ref="J6:J14" si="0">IF(SUM(B6:I6)&gt;0,AVERAGE(B6:I6)," ")</f>
        <v>10853.375</v>
      </c>
    </row>
    <row r="7" spans="1:10" ht="12" customHeight="1" x14ac:dyDescent="0.2">
      <c r="A7" s="7" t="str">
        <f>'Pregnant Women Participating'!A7</f>
        <v>Maine</v>
      </c>
      <c r="B7" s="13">
        <v>3974</v>
      </c>
      <c r="C7" s="4">
        <v>3844</v>
      </c>
      <c r="D7" s="4">
        <v>3825</v>
      </c>
      <c r="E7" s="4">
        <v>3870</v>
      </c>
      <c r="F7" s="4">
        <v>3840</v>
      </c>
      <c r="G7" s="4">
        <v>3830</v>
      </c>
      <c r="H7" s="4">
        <v>3818</v>
      </c>
      <c r="I7" s="4">
        <v>3820</v>
      </c>
      <c r="J7" s="13">
        <f t="shared" si="0"/>
        <v>3852.625</v>
      </c>
    </row>
    <row r="8" spans="1:10" ht="12" customHeight="1" x14ac:dyDescent="0.2">
      <c r="A8" s="7" t="str">
        <f>'Pregnant Women Participating'!A8</f>
        <v>Massachusetts</v>
      </c>
      <c r="B8" s="13">
        <v>23472</v>
      </c>
      <c r="C8" s="4">
        <v>23003</v>
      </c>
      <c r="D8" s="4">
        <v>22734</v>
      </c>
      <c r="E8" s="4">
        <v>22495</v>
      </c>
      <c r="F8" s="4">
        <v>22244</v>
      </c>
      <c r="G8" s="4">
        <v>22273</v>
      </c>
      <c r="H8" s="4">
        <v>22274</v>
      </c>
      <c r="I8" s="4">
        <v>22205</v>
      </c>
      <c r="J8" s="13">
        <f t="shared" si="0"/>
        <v>22587.5</v>
      </c>
    </row>
    <row r="9" spans="1:10" ht="12" customHeight="1" x14ac:dyDescent="0.2">
      <c r="A9" s="7" t="str">
        <f>'Pregnant Women Participating'!A9</f>
        <v>New Hampshire</v>
      </c>
      <c r="B9" s="13">
        <v>2270</v>
      </c>
      <c r="C9" s="4">
        <v>2188</v>
      </c>
      <c r="D9" s="4">
        <v>2193</v>
      </c>
      <c r="E9" s="4">
        <v>2203</v>
      </c>
      <c r="F9" s="4">
        <v>2165</v>
      </c>
      <c r="G9" s="4">
        <v>2206</v>
      </c>
      <c r="H9" s="4">
        <v>2268</v>
      </c>
      <c r="I9" s="4">
        <v>2236</v>
      </c>
      <c r="J9" s="13">
        <f t="shared" si="0"/>
        <v>2216.125</v>
      </c>
    </row>
    <row r="10" spans="1:10" ht="12" customHeight="1" x14ac:dyDescent="0.2">
      <c r="A10" s="7" t="str">
        <f>'Pregnant Women Participating'!A10</f>
        <v>New York</v>
      </c>
      <c r="B10" s="13">
        <v>89749</v>
      </c>
      <c r="C10" s="4">
        <v>87740</v>
      </c>
      <c r="D10" s="4">
        <v>87664</v>
      </c>
      <c r="E10" s="4">
        <v>87610</v>
      </c>
      <c r="F10" s="4">
        <v>86669</v>
      </c>
      <c r="G10" s="4">
        <v>87711</v>
      </c>
      <c r="H10" s="4">
        <v>87361</v>
      </c>
      <c r="I10" s="4">
        <v>86781</v>
      </c>
      <c r="J10" s="13">
        <f t="shared" si="0"/>
        <v>87660.625</v>
      </c>
    </row>
    <row r="11" spans="1:10" ht="12" customHeight="1" x14ac:dyDescent="0.2">
      <c r="A11" s="7" t="str">
        <f>'Pregnant Women Participating'!A11</f>
        <v>Rhode Island</v>
      </c>
      <c r="B11" s="13">
        <v>3857</v>
      </c>
      <c r="C11" s="4">
        <v>3733</v>
      </c>
      <c r="D11" s="4">
        <v>3712</v>
      </c>
      <c r="E11" s="4">
        <v>3733</v>
      </c>
      <c r="F11" s="4">
        <v>3621</v>
      </c>
      <c r="G11" s="4">
        <v>3643</v>
      </c>
      <c r="H11" s="4">
        <v>3600</v>
      </c>
      <c r="I11" s="4">
        <v>3598</v>
      </c>
      <c r="J11" s="13">
        <f t="shared" si="0"/>
        <v>3687.125</v>
      </c>
    </row>
    <row r="12" spans="1:10" ht="12" customHeight="1" x14ac:dyDescent="0.2">
      <c r="A12" s="7" t="str">
        <f>'Pregnant Women Participating'!A12</f>
        <v>Vermont</v>
      </c>
      <c r="B12" s="13">
        <v>1816</v>
      </c>
      <c r="C12" s="4">
        <v>1832</v>
      </c>
      <c r="D12" s="4">
        <v>1839</v>
      </c>
      <c r="E12" s="4">
        <v>1828</v>
      </c>
      <c r="F12" s="4">
        <v>1829</v>
      </c>
      <c r="G12" s="4">
        <v>1854</v>
      </c>
      <c r="H12" s="4">
        <v>1878</v>
      </c>
      <c r="I12" s="4">
        <v>1843</v>
      </c>
      <c r="J12" s="13">
        <f t="shared" si="0"/>
        <v>1839.875</v>
      </c>
    </row>
    <row r="13" spans="1:10" ht="12" customHeight="1" x14ac:dyDescent="0.2">
      <c r="A13" s="7" t="str">
        <f>'Pregnant Women Participating'!A13</f>
        <v>Virgin Islands</v>
      </c>
      <c r="B13" s="13">
        <v>535</v>
      </c>
      <c r="C13" s="4">
        <v>534</v>
      </c>
      <c r="D13" s="4">
        <v>514</v>
      </c>
      <c r="E13" s="4">
        <v>516</v>
      </c>
      <c r="F13" s="4">
        <v>498</v>
      </c>
      <c r="G13" s="4">
        <v>504</v>
      </c>
      <c r="H13" s="4">
        <v>497</v>
      </c>
      <c r="I13" s="4">
        <v>0</v>
      </c>
      <c r="J13" s="13">
        <f t="shared" si="0"/>
        <v>449.75</v>
      </c>
    </row>
    <row r="14" spans="1:10" ht="12" customHeight="1" x14ac:dyDescent="0.2">
      <c r="A14" s="7" t="str">
        <f>'Pregnant Women Participating'!A14</f>
        <v>Pleasant Point, ME</v>
      </c>
      <c r="B14" s="13">
        <v>7</v>
      </c>
      <c r="C14" s="4">
        <v>8</v>
      </c>
      <c r="D14" s="4">
        <v>9</v>
      </c>
      <c r="E14" s="4">
        <v>11</v>
      </c>
      <c r="F14" s="4">
        <v>10</v>
      </c>
      <c r="G14" s="4">
        <v>12</v>
      </c>
      <c r="H14" s="4">
        <v>10</v>
      </c>
      <c r="I14" s="4">
        <v>10</v>
      </c>
      <c r="J14" s="13">
        <f t="shared" si="0"/>
        <v>9.625</v>
      </c>
    </row>
    <row r="15" spans="1:10" s="17" customFormat="1" ht="24.75" customHeight="1" x14ac:dyDescent="0.2">
      <c r="A15" s="14" t="str">
        <f>'Pregnant Women Participating'!A15</f>
        <v>Northeast Region</v>
      </c>
      <c r="B15" s="16">
        <v>137047</v>
      </c>
      <c r="C15" s="15">
        <v>133921</v>
      </c>
      <c r="D15" s="15">
        <v>133510</v>
      </c>
      <c r="E15" s="15">
        <v>133150</v>
      </c>
      <c r="F15" s="15">
        <v>131463</v>
      </c>
      <c r="G15" s="15">
        <v>132806</v>
      </c>
      <c r="H15" s="15">
        <v>132406</v>
      </c>
      <c r="I15" s="15">
        <v>130950</v>
      </c>
      <c r="J15" s="16">
        <f t="shared" ref="J15:J101" si="1">IF(SUM(B15:I15)&gt;0,AVERAGE(B15:I15)," ")</f>
        <v>133156.625</v>
      </c>
    </row>
    <row r="16" spans="1:10" ht="12" customHeight="1" x14ac:dyDescent="0.2">
      <c r="A16" s="7" t="str">
        <f>'Pregnant Women Participating'!A16</f>
        <v>Delaware</v>
      </c>
      <c r="B16" s="4">
        <v>4826</v>
      </c>
      <c r="C16" s="4">
        <v>4786</v>
      </c>
      <c r="D16" s="4">
        <v>4833</v>
      </c>
      <c r="E16" s="4">
        <v>4805</v>
      </c>
      <c r="F16" s="4">
        <v>4715</v>
      </c>
      <c r="G16" s="4">
        <v>4703</v>
      </c>
      <c r="H16" s="4">
        <v>4675</v>
      </c>
      <c r="I16" s="4">
        <v>4658</v>
      </c>
      <c r="J16" s="13">
        <f t="shared" si="1"/>
        <v>4750.125</v>
      </c>
    </row>
    <row r="17" spans="1:10" ht="12" customHeight="1" x14ac:dyDescent="0.2">
      <c r="A17" s="7" t="str">
        <f>'Pregnant Women Participating'!A17</f>
        <v>District of Columbia</v>
      </c>
      <c r="B17" s="4">
        <v>2800</v>
      </c>
      <c r="C17" s="4">
        <v>2705</v>
      </c>
      <c r="D17" s="4">
        <v>2756</v>
      </c>
      <c r="E17" s="4">
        <v>2746</v>
      </c>
      <c r="F17" s="4">
        <v>2731</v>
      </c>
      <c r="G17" s="4">
        <v>2769</v>
      </c>
      <c r="H17" s="4">
        <v>2786</v>
      </c>
      <c r="I17" s="4">
        <v>2784</v>
      </c>
      <c r="J17" s="13">
        <f t="shared" si="1"/>
        <v>2759.625</v>
      </c>
    </row>
    <row r="18" spans="1:10" ht="12" customHeight="1" x14ac:dyDescent="0.2">
      <c r="A18" s="7" t="str">
        <f>'Pregnant Women Participating'!A18</f>
        <v>Maryland</v>
      </c>
      <c r="B18" s="4">
        <v>26863</v>
      </c>
      <c r="C18" s="4">
        <v>26152</v>
      </c>
      <c r="D18" s="4">
        <v>25801</v>
      </c>
      <c r="E18" s="4">
        <v>25514</v>
      </c>
      <c r="F18" s="4">
        <v>25127</v>
      </c>
      <c r="G18" s="4">
        <v>25347</v>
      </c>
      <c r="H18" s="4">
        <v>25138</v>
      </c>
      <c r="I18" s="4">
        <v>25071</v>
      </c>
      <c r="J18" s="13">
        <f t="shared" si="1"/>
        <v>25626.625</v>
      </c>
    </row>
    <row r="19" spans="1:10" ht="12" customHeight="1" x14ac:dyDescent="0.2">
      <c r="A19" s="7" t="str">
        <f>'Pregnant Women Participating'!A19</f>
        <v>New Jersey</v>
      </c>
      <c r="B19" s="4">
        <v>32593</v>
      </c>
      <c r="C19" s="4">
        <v>32180</v>
      </c>
      <c r="D19" s="4">
        <v>31777</v>
      </c>
      <c r="E19" s="4">
        <v>31765</v>
      </c>
      <c r="F19" s="4">
        <v>31645</v>
      </c>
      <c r="G19" s="4">
        <v>31758</v>
      </c>
      <c r="H19" s="4">
        <v>31945</v>
      </c>
      <c r="I19" s="4">
        <v>31673</v>
      </c>
      <c r="J19" s="13">
        <f t="shared" si="1"/>
        <v>31917</v>
      </c>
    </row>
    <row r="20" spans="1:10" ht="12" customHeight="1" x14ac:dyDescent="0.2">
      <c r="A20" s="7" t="str">
        <f>'Pregnant Women Participating'!A20</f>
        <v>Pennsylvania</v>
      </c>
      <c r="B20" s="4">
        <v>40069</v>
      </c>
      <c r="C20" s="4">
        <v>39036</v>
      </c>
      <c r="D20" s="4">
        <v>38347</v>
      </c>
      <c r="E20" s="4">
        <v>37961</v>
      </c>
      <c r="F20" s="4">
        <v>38049</v>
      </c>
      <c r="G20" s="4">
        <v>37879</v>
      </c>
      <c r="H20" s="4">
        <v>38380</v>
      </c>
      <c r="I20" s="4">
        <v>37960</v>
      </c>
      <c r="J20" s="13">
        <f t="shared" si="1"/>
        <v>38460.125</v>
      </c>
    </row>
    <row r="21" spans="1:10" ht="12" customHeight="1" x14ac:dyDescent="0.2">
      <c r="A21" s="7" t="str">
        <f>'Pregnant Women Participating'!A21</f>
        <v>Puerto Rico</v>
      </c>
      <c r="B21" s="4">
        <v>13946</v>
      </c>
      <c r="C21" s="4">
        <v>13456</v>
      </c>
      <c r="D21" s="4">
        <v>13559</v>
      </c>
      <c r="E21" s="4">
        <v>13734</v>
      </c>
      <c r="F21" s="4">
        <v>13960</v>
      </c>
      <c r="G21" s="4">
        <v>14132</v>
      </c>
      <c r="H21" s="4">
        <v>14324</v>
      </c>
      <c r="I21" s="4">
        <v>14240</v>
      </c>
      <c r="J21" s="13">
        <f t="shared" si="1"/>
        <v>13918.875</v>
      </c>
    </row>
    <row r="22" spans="1:10" ht="12" customHeight="1" x14ac:dyDescent="0.2">
      <c r="A22" s="7" t="str">
        <f>'Pregnant Women Participating'!A22</f>
        <v>Virginia</v>
      </c>
      <c r="B22" s="4">
        <v>25121</v>
      </c>
      <c r="C22" s="4">
        <v>24084</v>
      </c>
      <c r="D22" s="4">
        <v>23711</v>
      </c>
      <c r="E22" s="4">
        <v>23295</v>
      </c>
      <c r="F22" s="4">
        <v>23134</v>
      </c>
      <c r="G22" s="4">
        <v>23237</v>
      </c>
      <c r="H22" s="4">
        <v>23171</v>
      </c>
      <c r="I22" s="4">
        <v>22720</v>
      </c>
      <c r="J22" s="13">
        <f t="shared" si="1"/>
        <v>23559.125</v>
      </c>
    </row>
    <row r="23" spans="1:10" ht="12" customHeight="1" x14ac:dyDescent="0.2">
      <c r="A23" s="7" t="str">
        <f>'Pregnant Women Participating'!A23</f>
        <v>West Virginia</v>
      </c>
      <c r="B23" s="4">
        <v>8242</v>
      </c>
      <c r="C23" s="4">
        <v>8099</v>
      </c>
      <c r="D23" s="4">
        <v>8047</v>
      </c>
      <c r="E23" s="4">
        <v>7971</v>
      </c>
      <c r="F23" s="4">
        <v>7875</v>
      </c>
      <c r="G23" s="4">
        <v>7980</v>
      </c>
      <c r="H23" s="4">
        <v>7957</v>
      </c>
      <c r="I23" s="4">
        <v>7928</v>
      </c>
      <c r="J23" s="13">
        <f t="shared" si="1"/>
        <v>8012.375</v>
      </c>
    </row>
    <row r="24" spans="1:10" s="17" customFormat="1" ht="24.75" customHeight="1" x14ac:dyDescent="0.2">
      <c r="A24" s="14" t="str">
        <f>'Pregnant Women Participating'!A24</f>
        <v>Mid-Atlantic Region</v>
      </c>
      <c r="B24" s="15">
        <v>154460</v>
      </c>
      <c r="C24" s="15">
        <v>150498</v>
      </c>
      <c r="D24" s="15">
        <v>148831</v>
      </c>
      <c r="E24" s="15">
        <v>147791</v>
      </c>
      <c r="F24" s="15">
        <v>147236</v>
      </c>
      <c r="G24" s="15">
        <v>147805</v>
      </c>
      <c r="H24" s="15">
        <v>148376</v>
      </c>
      <c r="I24" s="15">
        <v>147034</v>
      </c>
      <c r="J24" s="16">
        <f t="shared" si="1"/>
        <v>149003.875</v>
      </c>
    </row>
    <row r="25" spans="1:10" ht="12" customHeight="1" x14ac:dyDescent="0.2">
      <c r="A25" s="7" t="str">
        <f>'Pregnant Women Participating'!A25</f>
        <v>Alabama</v>
      </c>
      <c r="B25" s="4">
        <v>26528</v>
      </c>
      <c r="C25" s="4">
        <v>25511</v>
      </c>
      <c r="D25" s="4">
        <v>25660</v>
      </c>
      <c r="E25" s="4">
        <v>26166</v>
      </c>
      <c r="F25" s="4">
        <v>25863</v>
      </c>
      <c r="G25" s="4">
        <v>26001</v>
      </c>
      <c r="H25" s="4">
        <v>26047</v>
      </c>
      <c r="I25" s="4">
        <v>25931</v>
      </c>
      <c r="J25" s="13">
        <f t="shared" si="1"/>
        <v>25963.375</v>
      </c>
    </row>
    <row r="26" spans="1:10" ht="12" customHeight="1" x14ac:dyDescent="0.2">
      <c r="A26" s="7" t="str">
        <f>'Pregnant Women Participating'!A26</f>
        <v>Florida</v>
      </c>
      <c r="B26" s="4">
        <v>95924</v>
      </c>
      <c r="C26" s="4">
        <v>92438</v>
      </c>
      <c r="D26" s="4">
        <v>91389</v>
      </c>
      <c r="E26" s="4">
        <v>90879</v>
      </c>
      <c r="F26" s="4">
        <v>89636</v>
      </c>
      <c r="G26" s="4">
        <v>89893</v>
      </c>
      <c r="H26" s="4">
        <v>89256</v>
      </c>
      <c r="I26" s="4">
        <v>86520</v>
      </c>
      <c r="J26" s="13">
        <f t="shared" si="1"/>
        <v>90741.875</v>
      </c>
    </row>
    <row r="27" spans="1:10" ht="12" customHeight="1" x14ac:dyDescent="0.2">
      <c r="A27" s="7" t="str">
        <f>'Pregnant Women Participating'!A27</f>
        <v>Georgia</v>
      </c>
      <c r="B27" s="4">
        <v>59962</v>
      </c>
      <c r="C27" s="4">
        <v>59229</v>
      </c>
      <c r="D27" s="4">
        <v>59115</v>
      </c>
      <c r="E27" s="4">
        <v>59004</v>
      </c>
      <c r="F27" s="4">
        <v>58197</v>
      </c>
      <c r="G27" s="4">
        <v>58152</v>
      </c>
      <c r="H27" s="4">
        <v>57819</v>
      </c>
      <c r="I27" s="4">
        <v>57727</v>
      </c>
      <c r="J27" s="13">
        <f t="shared" si="1"/>
        <v>58650.625</v>
      </c>
    </row>
    <row r="28" spans="1:10" ht="12" customHeight="1" x14ac:dyDescent="0.2">
      <c r="A28" s="7" t="str">
        <f>'Pregnant Women Participating'!A28</f>
        <v>Kentucky</v>
      </c>
      <c r="B28" s="4">
        <v>25093</v>
      </c>
      <c r="C28" s="4">
        <v>24535</v>
      </c>
      <c r="D28" s="4">
        <v>24331</v>
      </c>
      <c r="E28" s="4">
        <v>24157</v>
      </c>
      <c r="F28" s="4">
        <v>24044</v>
      </c>
      <c r="G28" s="4">
        <v>24248</v>
      </c>
      <c r="H28" s="4">
        <v>24152</v>
      </c>
      <c r="I28" s="4">
        <v>23968</v>
      </c>
      <c r="J28" s="13">
        <f t="shared" si="1"/>
        <v>24316</v>
      </c>
    </row>
    <row r="29" spans="1:10" ht="12" customHeight="1" x14ac:dyDescent="0.2">
      <c r="A29" s="7" t="str">
        <f>'Pregnant Women Participating'!A29</f>
        <v>Mississippi</v>
      </c>
      <c r="B29" s="4">
        <v>17187</v>
      </c>
      <c r="C29" s="4">
        <v>16651</v>
      </c>
      <c r="D29" s="4">
        <v>16174</v>
      </c>
      <c r="E29" s="4">
        <v>15944</v>
      </c>
      <c r="F29" s="4">
        <v>15990</v>
      </c>
      <c r="G29" s="4">
        <v>16057</v>
      </c>
      <c r="H29" s="4">
        <v>15756</v>
      </c>
      <c r="I29" s="4">
        <v>15925</v>
      </c>
      <c r="J29" s="13">
        <f t="shared" si="1"/>
        <v>16210.5</v>
      </c>
    </row>
    <row r="30" spans="1:10" ht="12" customHeight="1" x14ac:dyDescent="0.2">
      <c r="A30" s="7" t="str">
        <f>'Pregnant Women Participating'!A30</f>
        <v>North Carolina</v>
      </c>
      <c r="B30" s="4">
        <v>57379</v>
      </c>
      <c r="C30" s="4">
        <v>55825</v>
      </c>
      <c r="D30" s="4">
        <v>55392</v>
      </c>
      <c r="E30" s="4">
        <v>55317</v>
      </c>
      <c r="F30" s="4">
        <v>54514</v>
      </c>
      <c r="G30" s="4">
        <v>55272</v>
      </c>
      <c r="H30" s="4">
        <v>55188</v>
      </c>
      <c r="I30" s="4">
        <v>55237</v>
      </c>
      <c r="J30" s="13">
        <f t="shared" si="1"/>
        <v>55515.5</v>
      </c>
    </row>
    <row r="31" spans="1:10" ht="12" customHeight="1" x14ac:dyDescent="0.2">
      <c r="A31" s="7" t="str">
        <f>'Pregnant Women Participating'!A31</f>
        <v>South Carolina</v>
      </c>
      <c r="B31" s="4">
        <v>22821</v>
      </c>
      <c r="C31" s="4">
        <v>22353</v>
      </c>
      <c r="D31" s="4">
        <v>22139</v>
      </c>
      <c r="E31" s="4">
        <v>22019</v>
      </c>
      <c r="F31" s="4">
        <v>21600</v>
      </c>
      <c r="G31" s="4">
        <v>22212</v>
      </c>
      <c r="H31" s="4">
        <v>22414</v>
      </c>
      <c r="I31" s="4">
        <v>22414</v>
      </c>
      <c r="J31" s="13">
        <f t="shared" si="1"/>
        <v>22246.5</v>
      </c>
    </row>
    <row r="32" spans="1:10" ht="12" customHeight="1" x14ac:dyDescent="0.2">
      <c r="A32" s="7" t="str">
        <f>'Pregnant Women Participating'!A32</f>
        <v>Tennessee</v>
      </c>
      <c r="B32" s="4">
        <v>37094</v>
      </c>
      <c r="C32" s="4">
        <v>35976</v>
      </c>
      <c r="D32" s="4">
        <v>35695</v>
      </c>
      <c r="E32" s="4">
        <v>34880</v>
      </c>
      <c r="F32" s="4">
        <v>35112</v>
      </c>
      <c r="G32" s="4">
        <v>35273</v>
      </c>
      <c r="H32" s="4">
        <v>35321</v>
      </c>
      <c r="I32" s="4">
        <v>34640</v>
      </c>
      <c r="J32" s="13">
        <f t="shared" si="1"/>
        <v>35498.875</v>
      </c>
    </row>
    <row r="33" spans="1:10" ht="12" customHeight="1" x14ac:dyDescent="0.2">
      <c r="A33" s="7" t="str">
        <f>'Pregnant Women Participating'!A33</f>
        <v>Choctaw Indians, MS</v>
      </c>
      <c r="B33" s="4">
        <v>131</v>
      </c>
      <c r="C33" s="4">
        <v>120</v>
      </c>
      <c r="D33" s="4">
        <v>124</v>
      </c>
      <c r="E33" s="4">
        <v>138</v>
      </c>
      <c r="F33" s="4">
        <v>133</v>
      </c>
      <c r="G33" s="4">
        <v>143</v>
      </c>
      <c r="H33" s="4">
        <v>151</v>
      </c>
      <c r="I33" s="4">
        <v>152</v>
      </c>
      <c r="J33" s="13">
        <f t="shared" si="1"/>
        <v>136.5</v>
      </c>
    </row>
    <row r="34" spans="1:10" ht="12" customHeight="1" x14ac:dyDescent="0.2">
      <c r="A34" s="7" t="str">
        <f>'Pregnant Women Participating'!A34</f>
        <v>Eastern Cherokee, NC</v>
      </c>
      <c r="B34" s="4">
        <v>107</v>
      </c>
      <c r="C34" s="4">
        <v>107</v>
      </c>
      <c r="D34" s="4">
        <v>104</v>
      </c>
      <c r="E34" s="4">
        <v>113</v>
      </c>
      <c r="F34" s="4">
        <v>106</v>
      </c>
      <c r="G34" s="4">
        <v>107</v>
      </c>
      <c r="H34" s="4">
        <v>106</v>
      </c>
      <c r="I34" s="4">
        <v>100</v>
      </c>
      <c r="J34" s="13">
        <f t="shared" si="1"/>
        <v>106.25</v>
      </c>
    </row>
    <row r="35" spans="1:10" s="17" customFormat="1" ht="24.75" customHeight="1" x14ac:dyDescent="0.2">
      <c r="A35" s="14" t="str">
        <f>'Pregnant Women Participating'!A35</f>
        <v>Southeast Region</v>
      </c>
      <c r="B35" s="15">
        <v>342226</v>
      </c>
      <c r="C35" s="15">
        <v>332745</v>
      </c>
      <c r="D35" s="15">
        <v>330123</v>
      </c>
      <c r="E35" s="15">
        <v>328617</v>
      </c>
      <c r="F35" s="15">
        <v>325195</v>
      </c>
      <c r="G35" s="15">
        <v>327358</v>
      </c>
      <c r="H35" s="15">
        <v>326210</v>
      </c>
      <c r="I35" s="15">
        <v>322614</v>
      </c>
      <c r="J35" s="16">
        <f t="shared" si="1"/>
        <v>329386</v>
      </c>
    </row>
    <row r="36" spans="1:10" ht="12" customHeight="1" x14ac:dyDescent="0.2">
      <c r="A36" s="7" t="str">
        <f>'Pregnant Women Participating'!A36</f>
        <v>Illinois</v>
      </c>
      <c r="B36" s="4">
        <v>43754</v>
      </c>
      <c r="C36" s="4">
        <v>42393</v>
      </c>
      <c r="D36" s="4">
        <v>41865</v>
      </c>
      <c r="E36" s="4">
        <v>41846</v>
      </c>
      <c r="F36" s="4">
        <v>41314</v>
      </c>
      <c r="G36" s="4">
        <v>41792</v>
      </c>
      <c r="H36" s="4">
        <v>41731</v>
      </c>
      <c r="I36" s="4">
        <v>41117</v>
      </c>
      <c r="J36" s="13">
        <f t="shared" si="1"/>
        <v>41976.5</v>
      </c>
    </row>
    <row r="37" spans="1:10" ht="12" customHeight="1" x14ac:dyDescent="0.2">
      <c r="A37" s="7" t="str">
        <f>'Pregnant Women Participating'!A37</f>
        <v>Indiana</v>
      </c>
      <c r="B37" s="4">
        <v>34565</v>
      </c>
      <c r="C37" s="4">
        <v>33861</v>
      </c>
      <c r="D37" s="4">
        <v>33610</v>
      </c>
      <c r="E37" s="4">
        <v>33662</v>
      </c>
      <c r="F37" s="4">
        <v>33221</v>
      </c>
      <c r="G37" s="4">
        <v>33573</v>
      </c>
      <c r="H37" s="4">
        <v>33526</v>
      </c>
      <c r="I37" s="4">
        <v>33104</v>
      </c>
      <c r="J37" s="13">
        <f t="shared" si="1"/>
        <v>33640.25</v>
      </c>
    </row>
    <row r="38" spans="1:10" ht="12" customHeight="1" x14ac:dyDescent="0.2">
      <c r="A38" s="7" t="str">
        <f>'Pregnant Women Participating'!A38</f>
        <v>Iowa</v>
      </c>
      <c r="B38" s="4">
        <v>14185</v>
      </c>
      <c r="C38" s="4">
        <v>13886</v>
      </c>
      <c r="D38" s="4">
        <v>13930</v>
      </c>
      <c r="E38" s="4">
        <v>13855</v>
      </c>
      <c r="F38" s="4">
        <v>13753</v>
      </c>
      <c r="G38" s="4">
        <v>13736</v>
      </c>
      <c r="H38" s="4">
        <v>13698</v>
      </c>
      <c r="I38" s="4">
        <v>13514</v>
      </c>
      <c r="J38" s="13">
        <f t="shared" si="1"/>
        <v>13819.625</v>
      </c>
    </row>
    <row r="39" spans="1:10" ht="12" customHeight="1" x14ac:dyDescent="0.2">
      <c r="A39" s="7" t="str">
        <f>'Pregnant Women Participating'!A39</f>
        <v>Michigan</v>
      </c>
      <c r="B39" s="4">
        <v>41071</v>
      </c>
      <c r="C39" s="4">
        <v>40097</v>
      </c>
      <c r="D39" s="4">
        <v>39719</v>
      </c>
      <c r="E39" s="4">
        <v>39687</v>
      </c>
      <c r="F39" s="4">
        <v>39501</v>
      </c>
      <c r="G39" s="4">
        <v>39674</v>
      </c>
      <c r="H39" s="4">
        <v>39539</v>
      </c>
      <c r="I39" s="4">
        <v>39210</v>
      </c>
      <c r="J39" s="13">
        <f t="shared" si="1"/>
        <v>39812.25</v>
      </c>
    </row>
    <row r="40" spans="1:10" ht="12" customHeight="1" x14ac:dyDescent="0.2">
      <c r="A40" s="7" t="str">
        <f>'Pregnant Women Participating'!A40</f>
        <v>Minnesota</v>
      </c>
      <c r="B40" s="4">
        <v>21357</v>
      </c>
      <c r="C40" s="4">
        <v>20770</v>
      </c>
      <c r="D40" s="4">
        <v>20630</v>
      </c>
      <c r="E40" s="4">
        <v>20382</v>
      </c>
      <c r="F40" s="4">
        <v>19993</v>
      </c>
      <c r="G40" s="4">
        <v>20091</v>
      </c>
      <c r="H40" s="4">
        <v>20100</v>
      </c>
      <c r="I40" s="4">
        <v>19871</v>
      </c>
      <c r="J40" s="13">
        <f t="shared" si="1"/>
        <v>20399.25</v>
      </c>
    </row>
    <row r="41" spans="1:10" ht="12" customHeight="1" x14ac:dyDescent="0.2">
      <c r="A41" s="7" t="str">
        <f>'Pregnant Women Participating'!A41</f>
        <v>Ohio</v>
      </c>
      <c r="B41" s="4">
        <v>43307</v>
      </c>
      <c r="C41" s="4">
        <v>42062</v>
      </c>
      <c r="D41" s="4">
        <v>41528</v>
      </c>
      <c r="E41" s="4">
        <v>40974</v>
      </c>
      <c r="F41" s="4">
        <v>41041</v>
      </c>
      <c r="G41" s="4">
        <v>41317</v>
      </c>
      <c r="H41" s="4">
        <v>41466</v>
      </c>
      <c r="I41" s="4">
        <v>40903</v>
      </c>
      <c r="J41" s="13">
        <f t="shared" si="1"/>
        <v>41574.75</v>
      </c>
    </row>
    <row r="42" spans="1:10" ht="12" customHeight="1" x14ac:dyDescent="0.2">
      <c r="A42" s="7" t="str">
        <f>'Pregnant Women Participating'!A42</f>
        <v>Wisconsin</v>
      </c>
      <c r="B42" s="4">
        <v>19573</v>
      </c>
      <c r="C42" s="4">
        <v>19212</v>
      </c>
      <c r="D42" s="4">
        <v>19209</v>
      </c>
      <c r="E42" s="4">
        <v>19155</v>
      </c>
      <c r="F42" s="4">
        <v>18986</v>
      </c>
      <c r="G42" s="4">
        <v>19106</v>
      </c>
      <c r="H42" s="4">
        <v>19140</v>
      </c>
      <c r="I42" s="4">
        <v>19089</v>
      </c>
      <c r="J42" s="13">
        <f t="shared" si="1"/>
        <v>19183.75</v>
      </c>
    </row>
    <row r="43" spans="1:10" s="17" customFormat="1" ht="24.75" customHeight="1" x14ac:dyDescent="0.2">
      <c r="A43" s="14" t="str">
        <f>'Pregnant Women Participating'!A43</f>
        <v>Midwest Region</v>
      </c>
      <c r="B43" s="15">
        <v>217812</v>
      </c>
      <c r="C43" s="15">
        <v>212281</v>
      </c>
      <c r="D43" s="15">
        <v>210491</v>
      </c>
      <c r="E43" s="15">
        <v>209561</v>
      </c>
      <c r="F43" s="15">
        <v>207809</v>
      </c>
      <c r="G43" s="15">
        <v>209289</v>
      </c>
      <c r="H43" s="15">
        <v>209200</v>
      </c>
      <c r="I43" s="15">
        <v>206808</v>
      </c>
      <c r="J43" s="16">
        <f t="shared" si="1"/>
        <v>210406.375</v>
      </c>
    </row>
    <row r="44" spans="1:10" ht="12" customHeight="1" x14ac:dyDescent="0.2">
      <c r="A44" s="7" t="str">
        <f>'Pregnant Women Participating'!A44</f>
        <v>Arizona</v>
      </c>
      <c r="B44" s="4">
        <v>30879</v>
      </c>
      <c r="C44" s="4">
        <v>30279</v>
      </c>
      <c r="D44" s="4">
        <v>30060</v>
      </c>
      <c r="E44" s="4">
        <v>30029</v>
      </c>
      <c r="F44" s="4">
        <v>29787</v>
      </c>
      <c r="G44" s="4">
        <v>30199</v>
      </c>
      <c r="H44" s="4">
        <v>30492</v>
      </c>
      <c r="I44" s="4">
        <v>30496</v>
      </c>
      <c r="J44" s="13">
        <f t="shared" si="1"/>
        <v>30277.625</v>
      </c>
    </row>
    <row r="45" spans="1:10" ht="12" customHeight="1" x14ac:dyDescent="0.2">
      <c r="A45" s="7" t="str">
        <f>'Pregnant Women Participating'!A45</f>
        <v>Arkansas</v>
      </c>
      <c r="B45" s="4">
        <v>16781</v>
      </c>
      <c r="C45" s="4">
        <v>15845</v>
      </c>
      <c r="D45" s="4">
        <v>15542</v>
      </c>
      <c r="E45" s="4">
        <v>15917</v>
      </c>
      <c r="F45" s="4">
        <v>16291</v>
      </c>
      <c r="G45" s="4">
        <v>15913</v>
      </c>
      <c r="H45" s="4">
        <v>16163</v>
      </c>
      <c r="I45" s="4">
        <v>16127</v>
      </c>
      <c r="J45" s="13">
        <f t="shared" si="1"/>
        <v>16072.375</v>
      </c>
    </row>
    <row r="46" spans="1:10" ht="12" customHeight="1" x14ac:dyDescent="0.2">
      <c r="A46" s="7" t="str">
        <f>'Pregnant Women Participating'!A46</f>
        <v>Louisiana</v>
      </c>
      <c r="B46" s="4">
        <v>27636</v>
      </c>
      <c r="C46" s="4">
        <v>26754</v>
      </c>
      <c r="D46" s="4">
        <v>26681</v>
      </c>
      <c r="E46" s="4">
        <v>26210</v>
      </c>
      <c r="F46" s="4">
        <v>26358</v>
      </c>
      <c r="G46" s="4">
        <v>26748</v>
      </c>
      <c r="H46" s="4">
        <v>26853</v>
      </c>
      <c r="I46" s="4">
        <v>26669</v>
      </c>
      <c r="J46" s="13">
        <f t="shared" si="1"/>
        <v>26738.625</v>
      </c>
    </row>
    <row r="47" spans="1:10" ht="12" customHeight="1" x14ac:dyDescent="0.2">
      <c r="A47" s="7" t="str">
        <f>'Pregnant Women Participating'!A47</f>
        <v>New Mexico</v>
      </c>
      <c r="B47" s="4">
        <v>10623</v>
      </c>
      <c r="C47" s="4">
        <v>9910</v>
      </c>
      <c r="D47" s="4">
        <v>9851</v>
      </c>
      <c r="E47" s="4">
        <v>10349</v>
      </c>
      <c r="F47" s="4">
        <v>10300</v>
      </c>
      <c r="G47" s="4">
        <v>10144</v>
      </c>
      <c r="H47" s="4">
        <v>10312</v>
      </c>
      <c r="I47" s="4">
        <v>10190</v>
      </c>
      <c r="J47" s="13">
        <f t="shared" si="1"/>
        <v>10209.875</v>
      </c>
    </row>
    <row r="48" spans="1:10" ht="12" customHeight="1" x14ac:dyDescent="0.2">
      <c r="A48" s="7" t="str">
        <f>'Pregnant Women Participating'!A48</f>
        <v>Oklahoma</v>
      </c>
      <c r="B48" s="4">
        <v>18412</v>
      </c>
      <c r="C48" s="4">
        <v>17761</v>
      </c>
      <c r="D48" s="4">
        <v>17429</v>
      </c>
      <c r="E48" s="4">
        <v>17361</v>
      </c>
      <c r="F48" s="4">
        <v>17085</v>
      </c>
      <c r="G48" s="4">
        <v>17085</v>
      </c>
      <c r="H48" s="4">
        <v>16902</v>
      </c>
      <c r="I48" s="4">
        <v>16973</v>
      </c>
      <c r="J48" s="13">
        <f t="shared" si="1"/>
        <v>17376</v>
      </c>
    </row>
    <row r="49" spans="1:10" ht="12" customHeight="1" x14ac:dyDescent="0.2">
      <c r="A49" s="7" t="str">
        <f>'Pregnant Women Participating'!A49</f>
        <v>Texas</v>
      </c>
      <c r="B49" s="4">
        <v>185119</v>
      </c>
      <c r="C49" s="4">
        <v>179759</v>
      </c>
      <c r="D49" s="4">
        <v>178601</v>
      </c>
      <c r="E49" s="4">
        <v>175398</v>
      </c>
      <c r="F49" s="4">
        <v>174335</v>
      </c>
      <c r="G49" s="4">
        <v>175236</v>
      </c>
      <c r="H49" s="4">
        <v>174786</v>
      </c>
      <c r="I49" s="4">
        <v>172293</v>
      </c>
      <c r="J49" s="13">
        <f t="shared" si="1"/>
        <v>176940.875</v>
      </c>
    </row>
    <row r="50" spans="1:10" ht="12" customHeight="1" x14ac:dyDescent="0.2">
      <c r="A50" s="7" t="str">
        <f>'Pregnant Women Participating'!A50</f>
        <v>Utah</v>
      </c>
      <c r="B50" s="4">
        <v>10660</v>
      </c>
      <c r="C50" s="4">
        <v>10432</v>
      </c>
      <c r="D50" s="4">
        <v>10396</v>
      </c>
      <c r="E50" s="4">
        <v>10201</v>
      </c>
      <c r="F50" s="4">
        <v>10094</v>
      </c>
      <c r="G50" s="4">
        <v>10156</v>
      </c>
      <c r="H50" s="4">
        <v>10126</v>
      </c>
      <c r="I50" s="4">
        <v>10104</v>
      </c>
      <c r="J50" s="13">
        <f t="shared" si="1"/>
        <v>10271.125</v>
      </c>
    </row>
    <row r="51" spans="1:10" ht="12" customHeight="1" x14ac:dyDescent="0.2">
      <c r="A51" s="7" t="str">
        <f>'Pregnant Women Participating'!A51</f>
        <v>Inter-Tribal Council, AZ</v>
      </c>
      <c r="B51" s="4">
        <v>1258</v>
      </c>
      <c r="C51" s="4">
        <v>1201</v>
      </c>
      <c r="D51" s="4">
        <v>1217</v>
      </c>
      <c r="E51" s="4">
        <v>1244</v>
      </c>
      <c r="F51" s="4">
        <v>1215</v>
      </c>
      <c r="G51" s="4">
        <v>1258</v>
      </c>
      <c r="H51" s="4">
        <v>1282</v>
      </c>
      <c r="I51" s="4">
        <v>1272</v>
      </c>
      <c r="J51" s="13">
        <f t="shared" si="1"/>
        <v>1243.375</v>
      </c>
    </row>
    <row r="52" spans="1:10" ht="12" customHeight="1" x14ac:dyDescent="0.2">
      <c r="A52" s="7" t="str">
        <f>'Pregnant Women Participating'!A52</f>
        <v>Navajo Nation, AZ</v>
      </c>
      <c r="B52" s="4">
        <v>820</v>
      </c>
      <c r="C52" s="4">
        <v>775</v>
      </c>
      <c r="D52" s="4">
        <v>775</v>
      </c>
      <c r="E52" s="4">
        <v>792</v>
      </c>
      <c r="F52" s="4">
        <v>745</v>
      </c>
      <c r="G52" s="4">
        <v>737</v>
      </c>
      <c r="H52" s="4">
        <v>728</v>
      </c>
      <c r="I52" s="4">
        <v>731</v>
      </c>
      <c r="J52" s="13">
        <f t="shared" si="1"/>
        <v>762.875</v>
      </c>
    </row>
    <row r="53" spans="1:10" ht="12" customHeight="1" x14ac:dyDescent="0.2">
      <c r="A53" s="7" t="str">
        <f>'Pregnant Women Participating'!A53</f>
        <v>Acoma, Canoncito &amp; Laguna, NM</v>
      </c>
      <c r="B53" s="4">
        <v>67</v>
      </c>
      <c r="C53" s="4">
        <v>63</v>
      </c>
      <c r="D53" s="4">
        <v>59</v>
      </c>
      <c r="E53" s="4">
        <v>60</v>
      </c>
      <c r="F53" s="4">
        <v>59</v>
      </c>
      <c r="G53" s="4">
        <v>54</v>
      </c>
      <c r="H53" s="4">
        <v>56</v>
      </c>
      <c r="I53" s="4">
        <v>57</v>
      </c>
      <c r="J53" s="13">
        <f t="shared" si="1"/>
        <v>59.375</v>
      </c>
    </row>
    <row r="54" spans="1:10" ht="12" customHeight="1" x14ac:dyDescent="0.2">
      <c r="A54" s="7" t="str">
        <f>'Pregnant Women Participating'!A54</f>
        <v>Eight Northern Pueblos, NM</v>
      </c>
      <c r="B54" s="4">
        <v>65</v>
      </c>
      <c r="C54" s="4">
        <v>62</v>
      </c>
      <c r="D54" s="4">
        <v>65</v>
      </c>
      <c r="E54" s="4">
        <v>67</v>
      </c>
      <c r="F54" s="4">
        <v>76</v>
      </c>
      <c r="G54" s="4">
        <v>74</v>
      </c>
      <c r="H54" s="4">
        <v>88</v>
      </c>
      <c r="I54" s="4">
        <v>87</v>
      </c>
      <c r="J54" s="13">
        <f t="shared" si="1"/>
        <v>73</v>
      </c>
    </row>
    <row r="55" spans="1:10" ht="12" customHeight="1" x14ac:dyDescent="0.2">
      <c r="A55" s="7" t="str">
        <f>'Pregnant Women Participating'!A55</f>
        <v>Five Sandoval Pueblos, NM</v>
      </c>
      <c r="B55" s="4">
        <v>50</v>
      </c>
      <c r="C55" s="4">
        <v>43</v>
      </c>
      <c r="D55" s="4">
        <v>41</v>
      </c>
      <c r="E55" s="4">
        <v>45</v>
      </c>
      <c r="F55" s="4">
        <v>39</v>
      </c>
      <c r="G55" s="4">
        <v>43</v>
      </c>
      <c r="H55" s="4">
        <v>41</v>
      </c>
      <c r="I55" s="4">
        <v>36</v>
      </c>
      <c r="J55" s="13">
        <f t="shared" si="1"/>
        <v>42.25</v>
      </c>
    </row>
    <row r="56" spans="1:10" ht="12" customHeight="1" x14ac:dyDescent="0.2">
      <c r="A56" s="7" t="str">
        <f>'Pregnant Women Participating'!A56</f>
        <v>Isleta Pueblo, NM</v>
      </c>
      <c r="B56" s="4">
        <v>205</v>
      </c>
      <c r="C56" s="4">
        <v>193</v>
      </c>
      <c r="D56" s="4">
        <v>197</v>
      </c>
      <c r="E56" s="4">
        <v>193</v>
      </c>
      <c r="F56" s="4">
        <v>190</v>
      </c>
      <c r="G56" s="4">
        <v>184</v>
      </c>
      <c r="H56" s="4">
        <v>177</v>
      </c>
      <c r="I56" s="4">
        <v>178</v>
      </c>
      <c r="J56" s="13">
        <f t="shared" si="1"/>
        <v>189.625</v>
      </c>
    </row>
    <row r="57" spans="1:10" ht="12" customHeight="1" x14ac:dyDescent="0.2">
      <c r="A57" s="7" t="str">
        <f>'Pregnant Women Participating'!A57</f>
        <v>San Felipe Pueblo, NM</v>
      </c>
      <c r="B57" s="4">
        <v>44</v>
      </c>
      <c r="C57" s="4">
        <v>46</v>
      </c>
      <c r="D57" s="4">
        <v>40</v>
      </c>
      <c r="E57" s="4">
        <v>44</v>
      </c>
      <c r="F57" s="4">
        <v>45</v>
      </c>
      <c r="G57" s="4">
        <v>41</v>
      </c>
      <c r="H57" s="4">
        <v>40</v>
      </c>
      <c r="I57" s="4">
        <v>45</v>
      </c>
      <c r="J57" s="13">
        <f t="shared" si="1"/>
        <v>43.125</v>
      </c>
    </row>
    <row r="58" spans="1:10" ht="12" customHeight="1" x14ac:dyDescent="0.2">
      <c r="A58" s="7" t="str">
        <f>'Pregnant Women Participating'!A58</f>
        <v>Santo Domingo Tribe, NM</v>
      </c>
      <c r="B58" s="4">
        <v>21</v>
      </c>
      <c r="C58" s="4">
        <v>20</v>
      </c>
      <c r="D58" s="4">
        <v>19</v>
      </c>
      <c r="E58" s="4">
        <v>19</v>
      </c>
      <c r="F58" s="4">
        <v>17</v>
      </c>
      <c r="G58" s="4">
        <v>17</v>
      </c>
      <c r="H58" s="4">
        <v>20</v>
      </c>
      <c r="I58" s="4">
        <v>19</v>
      </c>
      <c r="J58" s="13">
        <f t="shared" si="1"/>
        <v>19</v>
      </c>
    </row>
    <row r="59" spans="1:10" ht="12" customHeight="1" x14ac:dyDescent="0.2">
      <c r="A59" s="7" t="str">
        <f>'Pregnant Women Participating'!A59</f>
        <v>Zuni Pueblo, NM</v>
      </c>
      <c r="B59" s="4">
        <v>90</v>
      </c>
      <c r="C59" s="4">
        <v>82</v>
      </c>
      <c r="D59" s="4">
        <v>83</v>
      </c>
      <c r="E59" s="4">
        <v>87</v>
      </c>
      <c r="F59" s="4">
        <v>91</v>
      </c>
      <c r="G59" s="4">
        <v>90</v>
      </c>
      <c r="H59" s="4">
        <v>84</v>
      </c>
      <c r="I59" s="4">
        <v>82</v>
      </c>
      <c r="J59" s="13">
        <f t="shared" si="1"/>
        <v>86.125</v>
      </c>
    </row>
    <row r="60" spans="1:10" ht="12" customHeight="1" x14ac:dyDescent="0.2">
      <c r="A60" s="7" t="str">
        <f>'Pregnant Women Participating'!A60</f>
        <v>Cherokee Nation, OK</v>
      </c>
      <c r="B60" s="4">
        <v>1348</v>
      </c>
      <c r="C60" s="4">
        <v>1305</v>
      </c>
      <c r="D60" s="4">
        <v>1332</v>
      </c>
      <c r="E60" s="4">
        <v>1310</v>
      </c>
      <c r="F60" s="4">
        <v>1280</v>
      </c>
      <c r="G60" s="4">
        <v>1240</v>
      </c>
      <c r="H60" s="4">
        <v>1247</v>
      </c>
      <c r="I60" s="4">
        <v>1259</v>
      </c>
      <c r="J60" s="13">
        <f t="shared" si="1"/>
        <v>1290.125</v>
      </c>
    </row>
    <row r="61" spans="1:10" ht="12" customHeight="1" x14ac:dyDescent="0.2">
      <c r="A61" s="7" t="str">
        <f>'Pregnant Women Participating'!A61</f>
        <v>Chickasaw Nation, OK</v>
      </c>
      <c r="B61" s="4">
        <v>835</v>
      </c>
      <c r="C61" s="4">
        <v>820</v>
      </c>
      <c r="D61" s="4">
        <v>838</v>
      </c>
      <c r="E61" s="4">
        <v>821</v>
      </c>
      <c r="F61" s="4">
        <v>794</v>
      </c>
      <c r="G61" s="4">
        <v>804</v>
      </c>
      <c r="H61" s="4">
        <v>779</v>
      </c>
      <c r="I61" s="4">
        <v>776</v>
      </c>
      <c r="J61" s="13">
        <f t="shared" si="1"/>
        <v>808.375</v>
      </c>
    </row>
    <row r="62" spans="1:10" ht="12" customHeight="1" x14ac:dyDescent="0.2">
      <c r="A62" s="7" t="str">
        <f>'Pregnant Women Participating'!A62</f>
        <v>Choctaw Nation, OK</v>
      </c>
      <c r="B62" s="4">
        <v>1018</v>
      </c>
      <c r="C62" s="4">
        <v>1007</v>
      </c>
      <c r="D62" s="4">
        <v>1025</v>
      </c>
      <c r="E62" s="4">
        <v>1012</v>
      </c>
      <c r="F62" s="4">
        <v>1011</v>
      </c>
      <c r="G62" s="4">
        <v>1016</v>
      </c>
      <c r="H62" s="4">
        <v>1009</v>
      </c>
      <c r="I62" s="4">
        <v>1021</v>
      </c>
      <c r="J62" s="13">
        <f t="shared" si="1"/>
        <v>1014.875</v>
      </c>
    </row>
    <row r="63" spans="1:10" ht="12" customHeight="1" x14ac:dyDescent="0.2">
      <c r="A63" s="7" t="str">
        <f>'Pregnant Women Participating'!A63</f>
        <v>Citizen Potawatomi Nation, OK</v>
      </c>
      <c r="B63" s="4">
        <v>263</v>
      </c>
      <c r="C63" s="4">
        <v>266</v>
      </c>
      <c r="D63" s="4">
        <v>265</v>
      </c>
      <c r="E63" s="4">
        <v>262</v>
      </c>
      <c r="F63" s="4">
        <v>272</v>
      </c>
      <c r="G63" s="4">
        <v>266</v>
      </c>
      <c r="H63" s="4">
        <v>250</v>
      </c>
      <c r="I63" s="4">
        <v>247</v>
      </c>
      <c r="J63" s="13">
        <f t="shared" si="1"/>
        <v>261.375</v>
      </c>
    </row>
    <row r="64" spans="1:10" ht="12" customHeight="1" x14ac:dyDescent="0.2">
      <c r="A64" s="7" t="str">
        <f>'Pregnant Women Participating'!A64</f>
        <v>Inter-Tribal Council, OK</v>
      </c>
      <c r="B64" s="4">
        <v>139</v>
      </c>
      <c r="C64" s="4">
        <v>136</v>
      </c>
      <c r="D64" s="4">
        <v>138</v>
      </c>
      <c r="E64" s="4">
        <v>132</v>
      </c>
      <c r="F64" s="4">
        <v>131</v>
      </c>
      <c r="G64" s="4">
        <v>133</v>
      </c>
      <c r="H64" s="4">
        <v>135</v>
      </c>
      <c r="I64" s="4">
        <v>133</v>
      </c>
      <c r="J64" s="13">
        <f t="shared" si="1"/>
        <v>134.625</v>
      </c>
    </row>
    <row r="65" spans="1:10" ht="12" customHeight="1" x14ac:dyDescent="0.2">
      <c r="A65" s="7" t="str">
        <f>'Pregnant Women Participating'!A65</f>
        <v>Muscogee Creek Nation, OK</v>
      </c>
      <c r="B65" s="4">
        <v>420</v>
      </c>
      <c r="C65" s="4">
        <v>407</v>
      </c>
      <c r="D65" s="4">
        <v>408</v>
      </c>
      <c r="E65" s="4">
        <v>389</v>
      </c>
      <c r="F65" s="4">
        <v>393</v>
      </c>
      <c r="G65" s="4">
        <v>408</v>
      </c>
      <c r="H65" s="4">
        <v>406</v>
      </c>
      <c r="I65" s="4">
        <v>408</v>
      </c>
      <c r="J65" s="13">
        <f t="shared" si="1"/>
        <v>404.875</v>
      </c>
    </row>
    <row r="66" spans="1:10" ht="12" customHeight="1" x14ac:dyDescent="0.2">
      <c r="A66" s="7" t="str">
        <f>'Pregnant Women Participating'!A66</f>
        <v>Osage Tribal Council, OK</v>
      </c>
      <c r="B66" s="4">
        <v>544</v>
      </c>
      <c r="C66" s="4">
        <v>513</v>
      </c>
      <c r="D66" s="4">
        <v>497</v>
      </c>
      <c r="E66" s="4">
        <v>496</v>
      </c>
      <c r="F66" s="4">
        <v>500</v>
      </c>
      <c r="G66" s="4">
        <v>485</v>
      </c>
      <c r="H66" s="4">
        <v>474</v>
      </c>
      <c r="I66" s="4">
        <v>465</v>
      </c>
      <c r="J66" s="13">
        <f t="shared" si="1"/>
        <v>496.75</v>
      </c>
    </row>
    <row r="67" spans="1:10" ht="12" customHeight="1" x14ac:dyDescent="0.2">
      <c r="A67" s="7" t="str">
        <f>'Pregnant Women Participating'!A67</f>
        <v>Otoe-Missouria Tribe, OK</v>
      </c>
      <c r="B67" s="4">
        <v>102</v>
      </c>
      <c r="C67" s="4">
        <v>102</v>
      </c>
      <c r="D67" s="4">
        <v>100</v>
      </c>
      <c r="E67" s="4">
        <v>101</v>
      </c>
      <c r="F67" s="4">
        <v>97</v>
      </c>
      <c r="G67" s="4">
        <v>104</v>
      </c>
      <c r="H67" s="4">
        <v>95</v>
      </c>
      <c r="I67" s="4">
        <v>98</v>
      </c>
      <c r="J67" s="13">
        <f t="shared" si="1"/>
        <v>99.875</v>
      </c>
    </row>
    <row r="68" spans="1:10" ht="12" customHeight="1" x14ac:dyDescent="0.2">
      <c r="A68" s="7" t="str">
        <f>'Pregnant Women Participating'!A68</f>
        <v>Wichita, Caddo &amp; Delaware (WCD), OK</v>
      </c>
      <c r="B68" s="4">
        <v>855</v>
      </c>
      <c r="C68" s="4">
        <v>842</v>
      </c>
      <c r="D68" s="4">
        <v>814</v>
      </c>
      <c r="E68" s="4">
        <v>792</v>
      </c>
      <c r="F68" s="4">
        <v>796</v>
      </c>
      <c r="G68" s="4">
        <v>845</v>
      </c>
      <c r="H68" s="4">
        <v>827</v>
      </c>
      <c r="I68" s="4">
        <v>821</v>
      </c>
      <c r="J68" s="13">
        <f t="shared" si="1"/>
        <v>824</v>
      </c>
    </row>
    <row r="69" spans="1:10" s="17" customFormat="1" ht="24.75" customHeight="1" x14ac:dyDescent="0.2">
      <c r="A69" s="14" t="str">
        <f>'Pregnant Women Participating'!A69</f>
        <v>Southwest Region</v>
      </c>
      <c r="B69" s="15">
        <v>308254</v>
      </c>
      <c r="C69" s="15">
        <v>298623</v>
      </c>
      <c r="D69" s="15">
        <v>296473</v>
      </c>
      <c r="E69" s="15">
        <v>293331</v>
      </c>
      <c r="F69" s="15">
        <v>292001</v>
      </c>
      <c r="G69" s="15">
        <v>293280</v>
      </c>
      <c r="H69" s="15">
        <v>293372</v>
      </c>
      <c r="I69" s="15">
        <v>290587</v>
      </c>
      <c r="J69" s="16">
        <f t="shared" si="1"/>
        <v>295740.125</v>
      </c>
    </row>
    <row r="70" spans="1:10" ht="12" customHeight="1" x14ac:dyDescent="0.2">
      <c r="A70" s="7" t="str">
        <f>'Pregnant Women Participating'!A70</f>
        <v>Colorado</v>
      </c>
      <c r="B70" s="13">
        <v>19722</v>
      </c>
      <c r="C70" s="4">
        <v>19355</v>
      </c>
      <c r="D70" s="4">
        <v>19184</v>
      </c>
      <c r="E70" s="4">
        <v>19104</v>
      </c>
      <c r="F70" s="4">
        <v>19185</v>
      </c>
      <c r="G70" s="4">
        <v>19146</v>
      </c>
      <c r="H70" s="4">
        <v>19239</v>
      </c>
      <c r="I70" s="4">
        <v>18873</v>
      </c>
      <c r="J70" s="13">
        <f t="shared" si="1"/>
        <v>19226</v>
      </c>
    </row>
    <row r="71" spans="1:10" ht="12" customHeight="1" x14ac:dyDescent="0.2">
      <c r="A71" s="7" t="str">
        <f>'Pregnant Women Participating'!A71</f>
        <v>Kansas</v>
      </c>
      <c r="B71" s="13">
        <v>10742</v>
      </c>
      <c r="C71" s="4">
        <v>10231</v>
      </c>
      <c r="D71" s="4">
        <v>10351</v>
      </c>
      <c r="E71" s="4">
        <v>10317</v>
      </c>
      <c r="F71" s="4">
        <v>10220</v>
      </c>
      <c r="G71" s="4">
        <v>10311</v>
      </c>
      <c r="H71" s="4">
        <v>10340</v>
      </c>
      <c r="I71" s="4">
        <v>10114</v>
      </c>
      <c r="J71" s="13">
        <f t="shared" si="1"/>
        <v>10328.25</v>
      </c>
    </row>
    <row r="72" spans="1:10" ht="12" customHeight="1" x14ac:dyDescent="0.2">
      <c r="A72" s="7" t="str">
        <f>'Pregnant Women Participating'!A72</f>
        <v>Missouri</v>
      </c>
      <c r="B72" s="13">
        <v>24731</v>
      </c>
      <c r="C72" s="4">
        <v>23883</v>
      </c>
      <c r="D72" s="4">
        <v>23512</v>
      </c>
      <c r="E72" s="4">
        <v>23324</v>
      </c>
      <c r="F72" s="4">
        <v>23041</v>
      </c>
      <c r="G72" s="4">
        <v>23152</v>
      </c>
      <c r="H72" s="4">
        <v>23187</v>
      </c>
      <c r="I72" s="4">
        <v>22780</v>
      </c>
      <c r="J72" s="13">
        <f t="shared" si="1"/>
        <v>23451.25</v>
      </c>
    </row>
    <row r="73" spans="1:10" ht="12" customHeight="1" x14ac:dyDescent="0.2">
      <c r="A73" s="7" t="str">
        <f>'Pregnant Women Participating'!A73</f>
        <v>Montana</v>
      </c>
      <c r="B73" s="13">
        <v>2917</v>
      </c>
      <c r="C73" s="4">
        <v>2823</v>
      </c>
      <c r="D73" s="4">
        <v>2879</v>
      </c>
      <c r="E73" s="4">
        <v>2868</v>
      </c>
      <c r="F73" s="4">
        <v>2836</v>
      </c>
      <c r="G73" s="4">
        <v>2865</v>
      </c>
      <c r="H73" s="4">
        <v>2861</v>
      </c>
      <c r="I73" s="4">
        <v>2778</v>
      </c>
      <c r="J73" s="13">
        <f t="shared" si="1"/>
        <v>2853.375</v>
      </c>
    </row>
    <row r="74" spans="1:10" ht="12" customHeight="1" x14ac:dyDescent="0.2">
      <c r="A74" s="7" t="str">
        <f>'Pregnant Women Participating'!A74</f>
        <v>Nebraska</v>
      </c>
      <c r="B74" s="13">
        <v>8103</v>
      </c>
      <c r="C74" s="4">
        <v>7875</v>
      </c>
      <c r="D74" s="4">
        <v>7839</v>
      </c>
      <c r="E74" s="4">
        <v>7846</v>
      </c>
      <c r="F74" s="4">
        <v>7669</v>
      </c>
      <c r="G74" s="4">
        <v>7720</v>
      </c>
      <c r="H74" s="4">
        <v>7685</v>
      </c>
      <c r="I74" s="4">
        <v>7532</v>
      </c>
      <c r="J74" s="13">
        <f t="shared" si="1"/>
        <v>7783.625</v>
      </c>
    </row>
    <row r="75" spans="1:10" ht="12" customHeight="1" x14ac:dyDescent="0.2">
      <c r="A75" s="7" t="str">
        <f>'Pregnant Women Participating'!A75</f>
        <v>North Dakota</v>
      </c>
      <c r="B75" s="13">
        <v>2347</v>
      </c>
      <c r="C75" s="4">
        <v>2326</v>
      </c>
      <c r="D75" s="4">
        <v>2294</v>
      </c>
      <c r="E75" s="4">
        <v>2275</v>
      </c>
      <c r="F75" s="4">
        <v>2245</v>
      </c>
      <c r="G75" s="4">
        <v>2293</v>
      </c>
      <c r="H75" s="4">
        <v>2288</v>
      </c>
      <c r="I75" s="4">
        <v>2237</v>
      </c>
      <c r="J75" s="13">
        <f t="shared" si="1"/>
        <v>2288.125</v>
      </c>
    </row>
    <row r="76" spans="1:10" ht="12" customHeight="1" x14ac:dyDescent="0.2">
      <c r="A76" s="7" t="str">
        <f>'Pregnant Women Participating'!A76</f>
        <v>South Dakota</v>
      </c>
      <c r="B76" s="13">
        <v>3075</v>
      </c>
      <c r="C76" s="4">
        <v>3037</v>
      </c>
      <c r="D76" s="4">
        <v>3037</v>
      </c>
      <c r="E76" s="4">
        <v>3057</v>
      </c>
      <c r="F76" s="4">
        <v>3064</v>
      </c>
      <c r="G76" s="4">
        <v>3102</v>
      </c>
      <c r="H76" s="4">
        <v>3097</v>
      </c>
      <c r="I76" s="4">
        <v>3124</v>
      </c>
      <c r="J76" s="13">
        <f t="shared" si="1"/>
        <v>3074.125</v>
      </c>
    </row>
    <row r="77" spans="1:10" ht="12" customHeight="1" x14ac:dyDescent="0.2">
      <c r="A77" s="7" t="str">
        <f>'Pregnant Women Participating'!A77</f>
        <v>Wyoming</v>
      </c>
      <c r="B77" s="13">
        <v>1694</v>
      </c>
      <c r="C77" s="4">
        <v>1662</v>
      </c>
      <c r="D77" s="4">
        <v>1676</v>
      </c>
      <c r="E77" s="4">
        <v>1673</v>
      </c>
      <c r="F77" s="4">
        <v>1644</v>
      </c>
      <c r="G77" s="4">
        <v>1659</v>
      </c>
      <c r="H77" s="4">
        <v>1643</v>
      </c>
      <c r="I77" s="4">
        <v>1636</v>
      </c>
      <c r="J77" s="13">
        <f t="shared" si="1"/>
        <v>1660.875</v>
      </c>
    </row>
    <row r="78" spans="1:10" ht="12" customHeight="1" x14ac:dyDescent="0.2">
      <c r="A78" s="7" t="str">
        <f>'Pregnant Women Participating'!A78</f>
        <v>Ute Mountain Ute Tribe, CO</v>
      </c>
      <c r="B78" s="13">
        <v>32</v>
      </c>
      <c r="C78" s="4">
        <v>25</v>
      </c>
      <c r="D78" s="4">
        <v>26</v>
      </c>
      <c r="E78" s="4">
        <v>32</v>
      </c>
      <c r="F78" s="4">
        <v>32</v>
      </c>
      <c r="G78" s="4">
        <v>31</v>
      </c>
      <c r="H78" s="4">
        <v>31</v>
      </c>
      <c r="I78" s="4">
        <v>34</v>
      </c>
      <c r="J78" s="13">
        <f t="shared" si="1"/>
        <v>30.375</v>
      </c>
    </row>
    <row r="79" spans="1:10" ht="12" customHeight="1" x14ac:dyDescent="0.2">
      <c r="A79" s="7" t="str">
        <f>'Pregnant Women Participating'!A79</f>
        <v>Omaha Sioux, NE</v>
      </c>
      <c r="B79" s="13">
        <v>59</v>
      </c>
      <c r="C79" s="4">
        <v>54</v>
      </c>
      <c r="D79" s="4">
        <v>53</v>
      </c>
      <c r="E79" s="4">
        <v>50</v>
      </c>
      <c r="F79" s="4">
        <v>49</v>
      </c>
      <c r="G79" s="4">
        <v>55</v>
      </c>
      <c r="H79" s="4">
        <v>57</v>
      </c>
      <c r="I79" s="4">
        <v>54</v>
      </c>
      <c r="J79" s="13">
        <f t="shared" si="1"/>
        <v>53.875</v>
      </c>
    </row>
    <row r="80" spans="1:10" ht="12" customHeight="1" x14ac:dyDescent="0.2">
      <c r="A80" s="7" t="str">
        <f>'Pregnant Women Participating'!A80</f>
        <v>Santee Sioux, NE</v>
      </c>
      <c r="B80" s="13">
        <v>23</v>
      </c>
      <c r="C80" s="4">
        <v>23</v>
      </c>
      <c r="D80" s="4">
        <v>22</v>
      </c>
      <c r="E80" s="4">
        <v>22</v>
      </c>
      <c r="F80" s="4">
        <v>19</v>
      </c>
      <c r="G80" s="4">
        <v>17</v>
      </c>
      <c r="H80" s="4">
        <v>17</v>
      </c>
      <c r="I80" s="4">
        <v>17</v>
      </c>
      <c r="J80" s="13">
        <f t="shared" si="1"/>
        <v>20</v>
      </c>
    </row>
    <row r="81" spans="1:10" ht="12" customHeight="1" x14ac:dyDescent="0.2">
      <c r="A81" s="7" t="str">
        <f>'Pregnant Women Participating'!A81</f>
        <v>Winnebago Tribe, NE</v>
      </c>
      <c r="B81" s="13">
        <v>31</v>
      </c>
      <c r="C81" s="4">
        <v>27</v>
      </c>
      <c r="D81" s="4">
        <v>30</v>
      </c>
      <c r="E81" s="4">
        <v>27</v>
      </c>
      <c r="F81" s="4">
        <v>26</v>
      </c>
      <c r="G81" s="4">
        <v>33</v>
      </c>
      <c r="H81" s="4">
        <v>35</v>
      </c>
      <c r="I81" s="4">
        <v>32</v>
      </c>
      <c r="J81" s="13">
        <f t="shared" si="1"/>
        <v>30.125</v>
      </c>
    </row>
    <row r="82" spans="1:10" ht="12" customHeight="1" x14ac:dyDescent="0.2">
      <c r="A82" s="7" t="str">
        <f>'Pregnant Women Participating'!A82</f>
        <v>Standing Rock Sioux Tribe, ND</v>
      </c>
      <c r="B82" s="13">
        <v>72</v>
      </c>
      <c r="C82" s="4">
        <v>68</v>
      </c>
      <c r="D82" s="4">
        <v>66</v>
      </c>
      <c r="E82" s="4">
        <v>64</v>
      </c>
      <c r="F82" s="4">
        <v>62</v>
      </c>
      <c r="G82" s="4">
        <v>67</v>
      </c>
      <c r="H82" s="4">
        <v>69</v>
      </c>
      <c r="I82" s="4">
        <v>65</v>
      </c>
      <c r="J82" s="13">
        <f t="shared" si="1"/>
        <v>66.625</v>
      </c>
    </row>
    <row r="83" spans="1:10" ht="12" customHeight="1" x14ac:dyDescent="0.2">
      <c r="A83" s="7" t="str">
        <f>'Pregnant Women Participating'!A83</f>
        <v>Three Affiliated Tribes, ND</v>
      </c>
      <c r="B83" s="13">
        <v>30</v>
      </c>
      <c r="C83" s="4">
        <v>26</v>
      </c>
      <c r="D83" s="4">
        <v>29</v>
      </c>
      <c r="E83" s="4">
        <v>28</v>
      </c>
      <c r="F83" s="4">
        <v>28</v>
      </c>
      <c r="G83" s="4">
        <v>30</v>
      </c>
      <c r="H83" s="4">
        <v>29</v>
      </c>
      <c r="I83" s="4">
        <v>30</v>
      </c>
      <c r="J83" s="13">
        <f t="shared" si="1"/>
        <v>28.75</v>
      </c>
    </row>
    <row r="84" spans="1:10" ht="12" customHeight="1" x14ac:dyDescent="0.2">
      <c r="A84" s="7" t="str">
        <f>'Pregnant Women Participating'!A84</f>
        <v>Cheyenne River Sioux, SD</v>
      </c>
      <c r="B84" s="13">
        <v>96</v>
      </c>
      <c r="C84" s="4">
        <v>97</v>
      </c>
      <c r="D84" s="4">
        <v>91</v>
      </c>
      <c r="E84" s="4">
        <v>95</v>
      </c>
      <c r="F84" s="4">
        <v>105</v>
      </c>
      <c r="G84" s="4">
        <v>102</v>
      </c>
      <c r="H84" s="4">
        <v>101</v>
      </c>
      <c r="I84" s="4">
        <v>96</v>
      </c>
      <c r="J84" s="13">
        <f t="shared" si="1"/>
        <v>97.875</v>
      </c>
    </row>
    <row r="85" spans="1:10" ht="12" customHeight="1" x14ac:dyDescent="0.2">
      <c r="A85" s="7" t="str">
        <f>'Pregnant Women Participating'!A85</f>
        <v>Rosebud Sioux, SD</v>
      </c>
      <c r="B85" s="13">
        <v>184</v>
      </c>
      <c r="C85" s="4">
        <v>181</v>
      </c>
      <c r="D85" s="4">
        <v>183</v>
      </c>
      <c r="E85" s="4">
        <v>180</v>
      </c>
      <c r="F85" s="4">
        <v>167</v>
      </c>
      <c r="G85" s="4">
        <v>168</v>
      </c>
      <c r="H85" s="4">
        <v>171</v>
      </c>
      <c r="I85" s="4">
        <v>173</v>
      </c>
      <c r="J85" s="13">
        <f t="shared" si="1"/>
        <v>175.875</v>
      </c>
    </row>
    <row r="86" spans="1:10" ht="12" customHeight="1" x14ac:dyDescent="0.2">
      <c r="A86" s="7" t="str">
        <f>'Pregnant Women Participating'!A86</f>
        <v>Northern Arapahoe, WY</v>
      </c>
      <c r="B86" s="13">
        <v>50</v>
      </c>
      <c r="C86" s="4">
        <v>50</v>
      </c>
      <c r="D86" s="4">
        <v>49</v>
      </c>
      <c r="E86" s="4">
        <v>49</v>
      </c>
      <c r="F86" s="4">
        <v>49</v>
      </c>
      <c r="G86" s="4">
        <v>51</v>
      </c>
      <c r="H86" s="4">
        <v>62</v>
      </c>
      <c r="I86" s="4">
        <v>61</v>
      </c>
      <c r="J86" s="13">
        <f t="shared" si="1"/>
        <v>52.625</v>
      </c>
    </row>
    <row r="87" spans="1:10" ht="12" customHeight="1" x14ac:dyDescent="0.2">
      <c r="A87" s="7" t="str">
        <f>'Pregnant Women Participating'!A87</f>
        <v>Shoshone Tribe, WY</v>
      </c>
      <c r="B87" s="13">
        <v>33</v>
      </c>
      <c r="C87" s="4">
        <v>26</v>
      </c>
      <c r="D87" s="4">
        <v>29</v>
      </c>
      <c r="E87" s="4">
        <v>26</v>
      </c>
      <c r="F87" s="4">
        <v>28</v>
      </c>
      <c r="G87" s="4">
        <v>27</v>
      </c>
      <c r="H87" s="4">
        <v>23</v>
      </c>
      <c r="I87" s="4">
        <v>22</v>
      </c>
      <c r="J87" s="13">
        <f t="shared" si="1"/>
        <v>26.75</v>
      </c>
    </row>
    <row r="88" spans="1:10" s="17" customFormat="1" ht="24.75" customHeight="1" x14ac:dyDescent="0.2">
      <c r="A88" s="14" t="str">
        <f>'Pregnant Women Participating'!A88</f>
        <v>Mountain Plains</v>
      </c>
      <c r="B88" s="15">
        <v>73941</v>
      </c>
      <c r="C88" s="15">
        <v>71769</v>
      </c>
      <c r="D88" s="15">
        <v>71350</v>
      </c>
      <c r="E88" s="15">
        <v>71037</v>
      </c>
      <c r="F88" s="15">
        <v>70469</v>
      </c>
      <c r="G88" s="15">
        <v>70829</v>
      </c>
      <c r="H88" s="15">
        <v>70935</v>
      </c>
      <c r="I88" s="15">
        <v>69658</v>
      </c>
      <c r="J88" s="16">
        <f t="shared" si="1"/>
        <v>71248.5</v>
      </c>
    </row>
    <row r="89" spans="1:10" ht="12" customHeight="1" x14ac:dyDescent="0.2">
      <c r="A89" s="8" t="str">
        <f>'Pregnant Women Participating'!A89</f>
        <v>Alaska</v>
      </c>
      <c r="B89" s="13">
        <v>2833</v>
      </c>
      <c r="C89" s="4">
        <v>2784</v>
      </c>
      <c r="D89" s="4">
        <v>2754</v>
      </c>
      <c r="E89" s="4">
        <v>2751</v>
      </c>
      <c r="F89" s="4">
        <v>2714</v>
      </c>
      <c r="G89" s="4">
        <v>2729</v>
      </c>
      <c r="H89" s="4">
        <v>2693</v>
      </c>
      <c r="I89" s="4">
        <v>2715</v>
      </c>
      <c r="J89" s="13">
        <f t="shared" si="1"/>
        <v>2746.625</v>
      </c>
    </row>
    <row r="90" spans="1:10" ht="12" customHeight="1" x14ac:dyDescent="0.2">
      <c r="A90" s="8" t="str">
        <f>'Pregnant Women Participating'!A90</f>
        <v>American Samoa</v>
      </c>
      <c r="B90" s="13">
        <v>676</v>
      </c>
      <c r="C90" s="4">
        <v>683</v>
      </c>
      <c r="D90" s="4">
        <v>707</v>
      </c>
      <c r="E90" s="4">
        <v>718</v>
      </c>
      <c r="F90" s="4">
        <v>710</v>
      </c>
      <c r="G90" s="4">
        <v>692</v>
      </c>
      <c r="H90" s="4">
        <v>683</v>
      </c>
      <c r="I90" s="4">
        <v>680</v>
      </c>
      <c r="J90" s="13">
        <f t="shared" si="1"/>
        <v>693.625</v>
      </c>
    </row>
    <row r="91" spans="1:10" ht="12" customHeight="1" x14ac:dyDescent="0.2">
      <c r="A91" s="8" t="str">
        <f>'Pregnant Women Participating'!A91</f>
        <v>California</v>
      </c>
      <c r="B91" s="13">
        <v>172689</v>
      </c>
      <c r="C91" s="4">
        <v>168476</v>
      </c>
      <c r="D91" s="4">
        <v>168004</v>
      </c>
      <c r="E91" s="4">
        <v>168390</v>
      </c>
      <c r="F91" s="4">
        <v>166784</v>
      </c>
      <c r="G91" s="4">
        <v>167370</v>
      </c>
      <c r="H91" s="4">
        <v>168013</v>
      </c>
      <c r="I91" s="4">
        <v>167211</v>
      </c>
      <c r="J91" s="13">
        <f t="shared" si="1"/>
        <v>168367.125</v>
      </c>
    </row>
    <row r="92" spans="1:10" ht="12" customHeight="1" x14ac:dyDescent="0.2">
      <c r="A92" s="8" t="str">
        <f>'Pregnant Women Participating'!A92</f>
        <v>Guam</v>
      </c>
      <c r="B92" s="13">
        <v>1281</v>
      </c>
      <c r="C92" s="4">
        <v>1212</v>
      </c>
      <c r="D92" s="4">
        <v>1231</v>
      </c>
      <c r="E92" s="4">
        <v>1219</v>
      </c>
      <c r="F92" s="4">
        <v>1216</v>
      </c>
      <c r="G92" s="4">
        <v>1252</v>
      </c>
      <c r="H92" s="4">
        <v>1232</v>
      </c>
      <c r="I92" s="4">
        <v>1222</v>
      </c>
      <c r="J92" s="13">
        <f t="shared" si="1"/>
        <v>1233.125</v>
      </c>
    </row>
    <row r="93" spans="1:10" ht="12" customHeight="1" x14ac:dyDescent="0.2">
      <c r="A93" s="8" t="str">
        <f>'Pregnant Women Participating'!A93</f>
        <v>Hawaii</v>
      </c>
      <c r="B93" s="13">
        <v>4986</v>
      </c>
      <c r="C93" s="4">
        <v>4831</v>
      </c>
      <c r="D93" s="4">
        <v>4848</v>
      </c>
      <c r="E93" s="4">
        <v>4863</v>
      </c>
      <c r="F93" s="4">
        <v>4829</v>
      </c>
      <c r="G93" s="4">
        <v>4843</v>
      </c>
      <c r="H93" s="4">
        <v>4841</v>
      </c>
      <c r="I93" s="4">
        <v>4654</v>
      </c>
      <c r="J93" s="13">
        <f t="shared" si="1"/>
        <v>4836.875</v>
      </c>
    </row>
    <row r="94" spans="1:10" ht="12" customHeight="1" x14ac:dyDescent="0.2">
      <c r="A94" s="8" t="str">
        <f>'Pregnant Women Participating'!A94</f>
        <v>Idaho</v>
      </c>
      <c r="B94" s="13">
        <v>6841</v>
      </c>
      <c r="C94" s="4">
        <v>6665</v>
      </c>
      <c r="D94" s="4">
        <v>6665</v>
      </c>
      <c r="E94" s="4">
        <v>6741</v>
      </c>
      <c r="F94" s="4">
        <v>6644</v>
      </c>
      <c r="G94" s="4">
        <v>6625</v>
      </c>
      <c r="H94" s="4">
        <v>6692</v>
      </c>
      <c r="I94" s="4">
        <v>6668</v>
      </c>
      <c r="J94" s="13">
        <f t="shared" si="1"/>
        <v>6692.625</v>
      </c>
    </row>
    <row r="95" spans="1:10" ht="12" customHeight="1" x14ac:dyDescent="0.2">
      <c r="A95" s="8" t="str">
        <f>'Pregnant Women Participating'!A95</f>
        <v>Nevada</v>
      </c>
      <c r="B95" s="13">
        <v>13019</v>
      </c>
      <c r="C95" s="4">
        <v>12395</v>
      </c>
      <c r="D95" s="4">
        <v>12331</v>
      </c>
      <c r="E95" s="4">
        <v>12195</v>
      </c>
      <c r="F95" s="4">
        <v>12042</v>
      </c>
      <c r="G95" s="4">
        <v>12072</v>
      </c>
      <c r="H95" s="4">
        <v>12173</v>
      </c>
      <c r="I95" s="4">
        <v>12053</v>
      </c>
      <c r="J95" s="13">
        <f t="shared" si="1"/>
        <v>12285</v>
      </c>
    </row>
    <row r="96" spans="1:10" ht="12" customHeight="1" x14ac:dyDescent="0.2">
      <c r="A96" s="8" t="str">
        <f>'Pregnant Women Participating'!A96</f>
        <v>Oregon</v>
      </c>
      <c r="B96" s="13">
        <v>16390</v>
      </c>
      <c r="C96" s="4">
        <v>15993</v>
      </c>
      <c r="D96" s="4">
        <v>15914</v>
      </c>
      <c r="E96" s="4">
        <v>15844</v>
      </c>
      <c r="F96" s="4">
        <v>15734</v>
      </c>
      <c r="G96" s="4">
        <v>15871</v>
      </c>
      <c r="H96" s="4">
        <v>15892</v>
      </c>
      <c r="I96" s="4">
        <v>15678</v>
      </c>
      <c r="J96" s="13">
        <f t="shared" si="1"/>
        <v>15914.5</v>
      </c>
    </row>
    <row r="97" spans="1:10" ht="12" customHeight="1" x14ac:dyDescent="0.2">
      <c r="A97" s="8" t="str">
        <f>'Pregnant Women Participating'!A97</f>
        <v>Washington</v>
      </c>
      <c r="B97" s="13">
        <v>26760</v>
      </c>
      <c r="C97" s="4">
        <v>25933</v>
      </c>
      <c r="D97" s="4">
        <v>25660</v>
      </c>
      <c r="E97" s="4">
        <v>25735</v>
      </c>
      <c r="F97" s="4">
        <v>25528</v>
      </c>
      <c r="G97" s="4">
        <v>25700</v>
      </c>
      <c r="H97" s="4">
        <v>25588</v>
      </c>
      <c r="I97" s="4">
        <v>25383</v>
      </c>
      <c r="J97" s="13">
        <f t="shared" si="1"/>
        <v>25785.875</v>
      </c>
    </row>
    <row r="98" spans="1:10" ht="12" customHeight="1" x14ac:dyDescent="0.2">
      <c r="A98" s="8" t="str">
        <f>'Pregnant Women Participating'!A98</f>
        <v>Northern Marianas</v>
      </c>
      <c r="B98" s="13">
        <v>444</v>
      </c>
      <c r="C98" s="4">
        <v>441</v>
      </c>
      <c r="D98" s="4">
        <v>433</v>
      </c>
      <c r="E98" s="4">
        <v>423</v>
      </c>
      <c r="F98" s="4">
        <v>430</v>
      </c>
      <c r="G98" s="4">
        <v>435</v>
      </c>
      <c r="H98" s="4">
        <v>397</v>
      </c>
      <c r="I98" s="4">
        <v>408</v>
      </c>
      <c r="J98" s="13">
        <f t="shared" si="1"/>
        <v>426.375</v>
      </c>
    </row>
    <row r="99" spans="1:10" ht="12" customHeight="1" x14ac:dyDescent="0.2">
      <c r="A99" s="8" t="str">
        <f>'Pregnant Women Participating'!A99</f>
        <v>Inter-Tribal Council, NV</v>
      </c>
      <c r="B99" s="13">
        <v>106</v>
      </c>
      <c r="C99" s="4">
        <v>105</v>
      </c>
      <c r="D99" s="4">
        <v>104</v>
      </c>
      <c r="E99" s="4">
        <v>93</v>
      </c>
      <c r="F99" s="4">
        <v>99</v>
      </c>
      <c r="G99" s="4">
        <v>98</v>
      </c>
      <c r="H99" s="4">
        <v>94</v>
      </c>
      <c r="I99" s="4">
        <v>80</v>
      </c>
      <c r="J99" s="13">
        <f t="shared" si="1"/>
        <v>97.375</v>
      </c>
    </row>
    <row r="100" spans="1:10" s="17" customFormat="1" ht="24.75" customHeight="1" x14ac:dyDescent="0.2">
      <c r="A100" s="14" t="str">
        <f>'Pregnant Women Participating'!A100</f>
        <v>Western Region</v>
      </c>
      <c r="B100" s="15">
        <v>246025</v>
      </c>
      <c r="C100" s="15">
        <v>239518</v>
      </c>
      <c r="D100" s="15">
        <v>238651</v>
      </c>
      <c r="E100" s="15">
        <v>238972</v>
      </c>
      <c r="F100" s="15">
        <v>236730</v>
      </c>
      <c r="G100" s="15">
        <v>237687</v>
      </c>
      <c r="H100" s="15">
        <v>238298</v>
      </c>
      <c r="I100" s="15">
        <v>236752</v>
      </c>
      <c r="J100" s="16">
        <f t="shared" si="1"/>
        <v>239079.125</v>
      </c>
    </row>
    <row r="101" spans="1:10" s="31" customFormat="1" ht="16.5" customHeight="1" thickBot="1" x14ac:dyDescent="0.25">
      <c r="A101" s="28" t="str">
        <f>'Pregnant Women Participating'!A101</f>
        <v>TOTAL</v>
      </c>
      <c r="B101" s="29">
        <v>1479765</v>
      </c>
      <c r="C101" s="30">
        <v>1439355</v>
      </c>
      <c r="D101" s="30">
        <v>1429429</v>
      </c>
      <c r="E101" s="30">
        <v>1422459</v>
      </c>
      <c r="F101" s="30">
        <v>1410903</v>
      </c>
      <c r="G101" s="30">
        <v>1419054</v>
      </c>
      <c r="H101" s="30">
        <v>1418797</v>
      </c>
      <c r="I101" s="30">
        <v>1404403</v>
      </c>
      <c r="J101" s="29">
        <f t="shared" si="1"/>
        <v>1428020.625</v>
      </c>
    </row>
    <row r="102" spans="1:10" ht="12.75" customHeight="1" thickTop="1" x14ac:dyDescent="0.2">
      <c r="A102" s="9"/>
    </row>
    <row r="103" spans="1:10" x14ac:dyDescent="0.2">
      <c r="A103" s="9"/>
    </row>
    <row r="104" spans="1:10" customFormat="1" ht="12.75" x14ac:dyDescent="0.2">
      <c r="A104" s="10" t="s">
        <v>1</v>
      </c>
    </row>
  </sheetData>
  <phoneticPr fontId="2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>
    <pageSetUpPr fitToPage="1"/>
  </sheetPr>
  <dimension ref="A1:J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9" width="11.7109375" style="3" customWidth="1"/>
    <col min="10" max="10" width="13.7109375" style="3" customWidth="1"/>
    <col min="11" max="16384" width="9.140625" style="3"/>
  </cols>
  <sheetData>
    <row r="1" spans="1:10" ht="12" customHeight="1" x14ac:dyDescent="0.2">
      <c r="A1" s="10" t="s">
        <v>7</v>
      </c>
      <c r="B1" s="2"/>
      <c r="C1" s="2"/>
      <c r="D1" s="2"/>
      <c r="E1" s="2"/>
      <c r="F1" s="2"/>
      <c r="G1" s="2"/>
      <c r="H1" s="2"/>
      <c r="I1" s="2"/>
    </row>
    <row r="2" spans="1:10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  <c r="I2" s="2"/>
    </row>
    <row r="3" spans="1:10" ht="12" customHeight="1" x14ac:dyDescent="0.2">
      <c r="A3" s="1" t="str">
        <f>'Pregnant Women Participating'!A3</f>
        <v>Data as of August 14, 2026</v>
      </c>
      <c r="B3" s="2"/>
      <c r="C3" s="2"/>
      <c r="D3" s="2"/>
      <c r="E3" s="2"/>
      <c r="F3" s="2"/>
      <c r="G3" s="2"/>
      <c r="H3" s="2"/>
      <c r="I3" s="2"/>
    </row>
    <row r="4" spans="1:10" ht="12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9">
        <f>DATE(RIGHT(A2,4),5,1)</f>
        <v>46143</v>
      </c>
      <c r="J5" s="12" t="s">
        <v>12</v>
      </c>
    </row>
    <row r="6" spans="1:10" ht="12" customHeight="1" x14ac:dyDescent="0.2">
      <c r="A6" s="7" t="str">
        <f>'Pregnant Women Participating'!A6</f>
        <v>Connecticut</v>
      </c>
      <c r="B6" s="13">
        <v>30948</v>
      </c>
      <c r="C6" s="4">
        <v>30659</v>
      </c>
      <c r="D6" s="4">
        <v>30411</v>
      </c>
      <c r="E6" s="4">
        <v>30274</v>
      </c>
      <c r="F6" s="4">
        <v>29920</v>
      </c>
      <c r="G6" s="4">
        <v>29963</v>
      </c>
      <c r="H6" s="4">
        <v>29832</v>
      </c>
      <c r="I6" s="4">
        <v>29376</v>
      </c>
      <c r="J6" s="13">
        <f t="shared" ref="J6:J14" si="0">IF(SUM(B6:I6)&gt;0,AVERAGE(B6:I6)," ")</f>
        <v>30172.875</v>
      </c>
    </row>
    <row r="7" spans="1:10" ht="12" customHeight="1" x14ac:dyDescent="0.2">
      <c r="A7" s="7" t="str">
        <f>'Pregnant Women Participating'!A7</f>
        <v>Maine</v>
      </c>
      <c r="B7" s="13">
        <v>11307</v>
      </c>
      <c r="C7" s="4">
        <v>11229</v>
      </c>
      <c r="D7" s="4">
        <v>11114</v>
      </c>
      <c r="E7" s="4">
        <v>11112</v>
      </c>
      <c r="F7" s="4">
        <v>10977</v>
      </c>
      <c r="G7" s="4">
        <v>11097</v>
      </c>
      <c r="H7" s="4">
        <v>11172</v>
      </c>
      <c r="I7" s="4">
        <v>11131</v>
      </c>
      <c r="J7" s="13">
        <f t="shared" si="0"/>
        <v>11142.375</v>
      </c>
    </row>
    <row r="8" spans="1:10" ht="12" customHeight="1" x14ac:dyDescent="0.2">
      <c r="A8" s="7" t="str">
        <f>'Pregnant Women Participating'!A8</f>
        <v>Massachusetts</v>
      </c>
      <c r="B8" s="13">
        <v>71484</v>
      </c>
      <c r="C8" s="4">
        <v>70696</v>
      </c>
      <c r="D8" s="4">
        <v>70339</v>
      </c>
      <c r="E8" s="4">
        <v>70620</v>
      </c>
      <c r="F8" s="4">
        <v>70277</v>
      </c>
      <c r="G8" s="4">
        <v>70772</v>
      </c>
      <c r="H8" s="4">
        <v>70836</v>
      </c>
      <c r="I8" s="4">
        <v>70618</v>
      </c>
      <c r="J8" s="13">
        <f t="shared" si="0"/>
        <v>70705.25</v>
      </c>
    </row>
    <row r="9" spans="1:10" ht="12" customHeight="1" x14ac:dyDescent="0.2">
      <c r="A9" s="7" t="str">
        <f>'Pregnant Women Participating'!A9</f>
        <v>New Hampshire</v>
      </c>
      <c r="B9" s="13">
        <v>7602</v>
      </c>
      <c r="C9" s="4">
        <v>7493</v>
      </c>
      <c r="D9" s="4">
        <v>7553</v>
      </c>
      <c r="E9" s="4">
        <v>7545</v>
      </c>
      <c r="F9" s="4">
        <v>7407</v>
      </c>
      <c r="G9" s="4">
        <v>7671</v>
      </c>
      <c r="H9" s="4">
        <v>7782</v>
      </c>
      <c r="I9" s="4">
        <v>7841</v>
      </c>
      <c r="J9" s="13">
        <f t="shared" si="0"/>
        <v>7611.75</v>
      </c>
    </row>
    <row r="10" spans="1:10" ht="12" customHeight="1" x14ac:dyDescent="0.2">
      <c r="A10" s="7" t="str">
        <f>'Pregnant Women Participating'!A10</f>
        <v>New York</v>
      </c>
      <c r="B10" s="13">
        <v>275851</v>
      </c>
      <c r="C10" s="4">
        <v>275074</v>
      </c>
      <c r="D10" s="4">
        <v>276438</v>
      </c>
      <c r="E10" s="4">
        <v>278510</v>
      </c>
      <c r="F10" s="4">
        <v>278522</v>
      </c>
      <c r="G10" s="4">
        <v>280927</v>
      </c>
      <c r="H10" s="4">
        <v>281617</v>
      </c>
      <c r="I10" s="4">
        <v>281437</v>
      </c>
      <c r="J10" s="13">
        <f t="shared" si="0"/>
        <v>278547</v>
      </c>
    </row>
    <row r="11" spans="1:10" ht="12" customHeight="1" x14ac:dyDescent="0.2">
      <c r="A11" s="7" t="str">
        <f>'Pregnant Women Participating'!A11</f>
        <v>Rhode Island</v>
      </c>
      <c r="B11" s="13">
        <v>10354</v>
      </c>
      <c r="C11" s="4">
        <v>10098</v>
      </c>
      <c r="D11" s="4">
        <v>10066</v>
      </c>
      <c r="E11" s="4">
        <v>10251</v>
      </c>
      <c r="F11" s="4">
        <v>10047</v>
      </c>
      <c r="G11" s="4">
        <v>10095</v>
      </c>
      <c r="H11" s="4">
        <v>10038</v>
      </c>
      <c r="I11" s="4">
        <v>10114</v>
      </c>
      <c r="J11" s="13">
        <f t="shared" si="0"/>
        <v>10132.875</v>
      </c>
    </row>
    <row r="12" spans="1:10" ht="12" customHeight="1" x14ac:dyDescent="0.2">
      <c r="A12" s="7" t="str">
        <f>'Pregnant Women Participating'!A12</f>
        <v>Vermont</v>
      </c>
      <c r="B12" s="13">
        <v>6527</v>
      </c>
      <c r="C12" s="4">
        <v>6445</v>
      </c>
      <c r="D12" s="4">
        <v>6459</v>
      </c>
      <c r="E12" s="4">
        <v>6468</v>
      </c>
      <c r="F12" s="4">
        <v>6422</v>
      </c>
      <c r="G12" s="4">
        <v>6478</v>
      </c>
      <c r="H12" s="4">
        <v>6483</v>
      </c>
      <c r="I12" s="4">
        <v>6486</v>
      </c>
      <c r="J12" s="13">
        <f t="shared" si="0"/>
        <v>6471</v>
      </c>
    </row>
    <row r="13" spans="1:10" ht="12" customHeight="1" x14ac:dyDescent="0.2">
      <c r="A13" s="7" t="str">
        <f>'Pregnant Women Participating'!A13</f>
        <v>Virgin Islands</v>
      </c>
      <c r="B13" s="13">
        <v>1273</v>
      </c>
      <c r="C13" s="4">
        <v>1250</v>
      </c>
      <c r="D13" s="4">
        <v>1252</v>
      </c>
      <c r="E13" s="4">
        <v>1261</v>
      </c>
      <c r="F13" s="4">
        <v>1209</v>
      </c>
      <c r="G13" s="4">
        <v>1169</v>
      </c>
      <c r="H13" s="4">
        <v>1158</v>
      </c>
      <c r="I13" s="4">
        <v>0</v>
      </c>
      <c r="J13" s="13">
        <f t="shared" si="0"/>
        <v>1071.5</v>
      </c>
    </row>
    <row r="14" spans="1:10" ht="12" customHeight="1" x14ac:dyDescent="0.2">
      <c r="A14" s="7" t="str">
        <f>'Pregnant Women Participating'!A14</f>
        <v>Pleasant Point, ME</v>
      </c>
      <c r="B14" s="13">
        <v>20</v>
      </c>
      <c r="C14" s="4">
        <v>20</v>
      </c>
      <c r="D14" s="4">
        <v>18</v>
      </c>
      <c r="E14" s="4">
        <v>19</v>
      </c>
      <c r="F14" s="4">
        <v>17</v>
      </c>
      <c r="G14" s="4">
        <v>18</v>
      </c>
      <c r="H14" s="4">
        <v>18</v>
      </c>
      <c r="I14" s="4">
        <v>19</v>
      </c>
      <c r="J14" s="13">
        <f t="shared" si="0"/>
        <v>18.625</v>
      </c>
    </row>
    <row r="15" spans="1:10" s="17" customFormat="1" ht="24.75" customHeight="1" x14ac:dyDescent="0.2">
      <c r="A15" s="14" t="str">
        <f>'Pregnant Women Participating'!A15</f>
        <v>Northeast Region</v>
      </c>
      <c r="B15" s="16">
        <v>415366</v>
      </c>
      <c r="C15" s="15">
        <v>412964</v>
      </c>
      <c r="D15" s="15">
        <v>413650</v>
      </c>
      <c r="E15" s="15">
        <v>416060</v>
      </c>
      <c r="F15" s="15">
        <v>414798</v>
      </c>
      <c r="G15" s="15">
        <v>418190</v>
      </c>
      <c r="H15" s="15">
        <v>418936</v>
      </c>
      <c r="I15" s="15">
        <v>417022</v>
      </c>
      <c r="J15" s="16">
        <f t="shared" ref="J15:J101" si="1">IF(SUM(B15:I15)&gt;0,AVERAGE(B15:I15)," ")</f>
        <v>415873.25</v>
      </c>
    </row>
    <row r="16" spans="1:10" ht="12" customHeight="1" x14ac:dyDescent="0.2">
      <c r="A16" s="7" t="str">
        <f>'Pregnant Women Participating'!A16</f>
        <v>Delaware</v>
      </c>
      <c r="B16" s="4">
        <v>14254</v>
      </c>
      <c r="C16" s="4">
        <v>14199</v>
      </c>
      <c r="D16" s="4">
        <v>14164</v>
      </c>
      <c r="E16" s="4">
        <v>14130</v>
      </c>
      <c r="F16" s="4">
        <v>14172</v>
      </c>
      <c r="G16" s="4">
        <v>14147</v>
      </c>
      <c r="H16" s="4">
        <v>14023</v>
      </c>
      <c r="I16" s="4">
        <v>13963</v>
      </c>
      <c r="J16" s="13">
        <f t="shared" si="1"/>
        <v>14131.5</v>
      </c>
    </row>
    <row r="17" spans="1:10" ht="12" customHeight="1" x14ac:dyDescent="0.2">
      <c r="A17" s="7" t="str">
        <f>'Pregnant Women Participating'!A17</f>
        <v>District of Columbia</v>
      </c>
      <c r="B17" s="4">
        <v>6495</v>
      </c>
      <c r="C17" s="4">
        <v>6483</v>
      </c>
      <c r="D17" s="4">
        <v>6338</v>
      </c>
      <c r="E17" s="4">
        <v>6349</v>
      </c>
      <c r="F17" s="4">
        <v>6225</v>
      </c>
      <c r="G17" s="4">
        <v>6232</v>
      </c>
      <c r="H17" s="4">
        <v>6258</v>
      </c>
      <c r="I17" s="4">
        <v>6238</v>
      </c>
      <c r="J17" s="13">
        <f t="shared" si="1"/>
        <v>6327.25</v>
      </c>
    </row>
    <row r="18" spans="1:10" ht="12" customHeight="1" x14ac:dyDescent="0.2">
      <c r="A18" s="7" t="str">
        <f>'Pregnant Women Participating'!A18</f>
        <v>Maryland</v>
      </c>
      <c r="B18" s="4">
        <v>67198</v>
      </c>
      <c r="C18" s="4">
        <v>66498</v>
      </c>
      <c r="D18" s="4">
        <v>65895</v>
      </c>
      <c r="E18" s="4">
        <v>65061</v>
      </c>
      <c r="F18" s="4">
        <v>63929</v>
      </c>
      <c r="G18" s="4">
        <v>64600</v>
      </c>
      <c r="H18" s="4">
        <v>64674</v>
      </c>
      <c r="I18" s="4">
        <v>64889</v>
      </c>
      <c r="J18" s="13">
        <f t="shared" si="1"/>
        <v>65343</v>
      </c>
    </row>
    <row r="19" spans="1:10" ht="12" customHeight="1" x14ac:dyDescent="0.2">
      <c r="A19" s="7" t="str">
        <f>'Pregnant Women Participating'!A19</f>
        <v>New Jersey</v>
      </c>
      <c r="B19" s="4">
        <v>95471</v>
      </c>
      <c r="C19" s="4">
        <v>95198</v>
      </c>
      <c r="D19" s="4">
        <v>94810</v>
      </c>
      <c r="E19" s="4">
        <v>94082</v>
      </c>
      <c r="F19" s="4">
        <v>93924</v>
      </c>
      <c r="G19" s="4">
        <v>94253</v>
      </c>
      <c r="H19" s="4">
        <v>94294</v>
      </c>
      <c r="I19" s="4">
        <v>94805</v>
      </c>
      <c r="J19" s="13">
        <f t="shared" si="1"/>
        <v>94604.625</v>
      </c>
    </row>
    <row r="20" spans="1:10" ht="12" customHeight="1" x14ac:dyDescent="0.2">
      <c r="A20" s="7" t="str">
        <f>'Pregnant Women Participating'!A20</f>
        <v>Pennsylvania</v>
      </c>
      <c r="B20" s="4">
        <v>105199</v>
      </c>
      <c r="C20" s="4">
        <v>103459</v>
      </c>
      <c r="D20" s="4">
        <v>101494</v>
      </c>
      <c r="E20" s="4">
        <v>100333</v>
      </c>
      <c r="F20" s="4">
        <v>99566</v>
      </c>
      <c r="G20" s="4">
        <v>99619</v>
      </c>
      <c r="H20" s="4">
        <v>100171</v>
      </c>
      <c r="I20" s="4">
        <v>101099</v>
      </c>
      <c r="J20" s="13">
        <f t="shared" si="1"/>
        <v>101367.5</v>
      </c>
    </row>
    <row r="21" spans="1:10" ht="12" customHeight="1" x14ac:dyDescent="0.2">
      <c r="A21" s="7" t="str">
        <f>'Pregnant Women Participating'!A21</f>
        <v>Puerto Rico</v>
      </c>
      <c r="B21" s="4">
        <v>55580</v>
      </c>
      <c r="C21" s="4">
        <v>55246</v>
      </c>
      <c r="D21" s="4">
        <v>55297</v>
      </c>
      <c r="E21" s="4">
        <v>55184</v>
      </c>
      <c r="F21" s="4">
        <v>55215</v>
      </c>
      <c r="G21" s="4">
        <v>55451</v>
      </c>
      <c r="H21" s="4">
        <v>55631</v>
      </c>
      <c r="I21" s="4">
        <v>55659</v>
      </c>
      <c r="J21" s="13">
        <f t="shared" si="1"/>
        <v>55407.875</v>
      </c>
    </row>
    <row r="22" spans="1:10" ht="12" customHeight="1" x14ac:dyDescent="0.2">
      <c r="A22" s="7" t="str">
        <f>'Pregnant Women Participating'!A22</f>
        <v>Virginia</v>
      </c>
      <c r="B22" s="4">
        <v>56242</v>
      </c>
      <c r="C22" s="4">
        <v>55259</v>
      </c>
      <c r="D22" s="4">
        <v>54669</v>
      </c>
      <c r="E22" s="4">
        <v>54377</v>
      </c>
      <c r="F22" s="4">
        <v>54006</v>
      </c>
      <c r="G22" s="4">
        <v>53963</v>
      </c>
      <c r="H22" s="4">
        <v>53827</v>
      </c>
      <c r="I22" s="4">
        <v>53547</v>
      </c>
      <c r="J22" s="13">
        <f t="shared" si="1"/>
        <v>54486.25</v>
      </c>
    </row>
    <row r="23" spans="1:10" ht="12" customHeight="1" x14ac:dyDescent="0.2">
      <c r="A23" s="7" t="str">
        <f>'Pregnant Women Participating'!A23</f>
        <v>West Virginia</v>
      </c>
      <c r="B23" s="4">
        <v>20075</v>
      </c>
      <c r="C23" s="4">
        <v>19912</v>
      </c>
      <c r="D23" s="4">
        <v>19781</v>
      </c>
      <c r="E23" s="4">
        <v>20005</v>
      </c>
      <c r="F23" s="4">
        <v>19767</v>
      </c>
      <c r="G23" s="4">
        <v>19711</v>
      </c>
      <c r="H23" s="4">
        <v>19620</v>
      </c>
      <c r="I23" s="4">
        <v>19519</v>
      </c>
      <c r="J23" s="13">
        <f t="shared" si="1"/>
        <v>19798.75</v>
      </c>
    </row>
    <row r="24" spans="1:10" s="17" customFormat="1" ht="24.75" customHeight="1" x14ac:dyDescent="0.2">
      <c r="A24" s="14" t="str">
        <f>'Pregnant Women Participating'!A24</f>
        <v>Mid-Atlantic Region</v>
      </c>
      <c r="B24" s="15">
        <v>420514</v>
      </c>
      <c r="C24" s="15">
        <v>416254</v>
      </c>
      <c r="D24" s="15">
        <v>412448</v>
      </c>
      <c r="E24" s="15">
        <v>409521</v>
      </c>
      <c r="F24" s="15">
        <v>406804</v>
      </c>
      <c r="G24" s="15">
        <v>407976</v>
      </c>
      <c r="H24" s="15">
        <v>408498</v>
      </c>
      <c r="I24" s="15">
        <v>409719</v>
      </c>
      <c r="J24" s="16">
        <f t="shared" si="1"/>
        <v>411466.75</v>
      </c>
    </row>
    <row r="25" spans="1:10" ht="12" customHeight="1" x14ac:dyDescent="0.2">
      <c r="A25" s="7" t="str">
        <f>'Pregnant Women Participating'!A25</f>
        <v>Alabama</v>
      </c>
      <c r="B25" s="4">
        <v>57396</v>
      </c>
      <c r="C25" s="4">
        <v>53883</v>
      </c>
      <c r="D25" s="4">
        <v>55537</v>
      </c>
      <c r="E25" s="4">
        <v>58578</v>
      </c>
      <c r="F25" s="4">
        <v>58202</v>
      </c>
      <c r="G25" s="4">
        <v>58372</v>
      </c>
      <c r="H25" s="4">
        <v>59001</v>
      </c>
      <c r="I25" s="4">
        <v>59267</v>
      </c>
      <c r="J25" s="13">
        <f t="shared" si="1"/>
        <v>57529.5</v>
      </c>
    </row>
    <row r="26" spans="1:10" ht="12" customHeight="1" x14ac:dyDescent="0.2">
      <c r="A26" s="7" t="str">
        <f>'Pregnant Women Participating'!A26</f>
        <v>Florida</v>
      </c>
      <c r="B26" s="4">
        <v>239634</v>
      </c>
      <c r="C26" s="4">
        <v>232989</v>
      </c>
      <c r="D26" s="4">
        <v>230642</v>
      </c>
      <c r="E26" s="4">
        <v>230659</v>
      </c>
      <c r="F26" s="4">
        <v>228231</v>
      </c>
      <c r="G26" s="4">
        <v>229432</v>
      </c>
      <c r="H26" s="4">
        <v>227481</v>
      </c>
      <c r="I26" s="4">
        <v>220786</v>
      </c>
      <c r="J26" s="13">
        <f t="shared" si="1"/>
        <v>229981.75</v>
      </c>
    </row>
    <row r="27" spans="1:10" ht="12" customHeight="1" x14ac:dyDescent="0.2">
      <c r="A27" s="7" t="str">
        <f>'Pregnant Women Participating'!A27</f>
        <v>Georgia</v>
      </c>
      <c r="B27" s="4">
        <v>133216</v>
      </c>
      <c r="C27" s="4">
        <v>133961</v>
      </c>
      <c r="D27" s="4">
        <v>134123</v>
      </c>
      <c r="E27" s="4">
        <v>134755</v>
      </c>
      <c r="F27" s="4">
        <v>134370</v>
      </c>
      <c r="G27" s="4">
        <v>134189</v>
      </c>
      <c r="H27" s="4">
        <v>134038</v>
      </c>
      <c r="I27" s="4">
        <v>134246</v>
      </c>
      <c r="J27" s="13">
        <f t="shared" si="1"/>
        <v>134112.25</v>
      </c>
    </row>
    <row r="28" spans="1:10" ht="12" customHeight="1" x14ac:dyDescent="0.2">
      <c r="A28" s="7" t="str">
        <f>'Pregnant Women Participating'!A28</f>
        <v>Kentucky</v>
      </c>
      <c r="B28" s="4">
        <v>59968</v>
      </c>
      <c r="C28" s="4">
        <v>59419</v>
      </c>
      <c r="D28" s="4">
        <v>58925</v>
      </c>
      <c r="E28" s="4">
        <v>58743</v>
      </c>
      <c r="F28" s="4">
        <v>58615</v>
      </c>
      <c r="G28" s="4">
        <v>58838</v>
      </c>
      <c r="H28" s="4">
        <v>58728</v>
      </c>
      <c r="I28" s="4">
        <v>58701</v>
      </c>
      <c r="J28" s="13">
        <f t="shared" si="1"/>
        <v>58992.125</v>
      </c>
    </row>
    <row r="29" spans="1:10" ht="12" customHeight="1" x14ac:dyDescent="0.2">
      <c r="A29" s="7" t="str">
        <f>'Pregnant Women Participating'!A29</f>
        <v>Mississippi</v>
      </c>
      <c r="B29" s="4">
        <v>28055</v>
      </c>
      <c r="C29" s="4">
        <v>27518</v>
      </c>
      <c r="D29" s="4">
        <v>28173</v>
      </c>
      <c r="E29" s="4">
        <v>27703</v>
      </c>
      <c r="F29" s="4">
        <v>28416</v>
      </c>
      <c r="G29" s="4">
        <v>28628</v>
      </c>
      <c r="H29" s="4">
        <v>28034</v>
      </c>
      <c r="I29" s="4">
        <v>28927</v>
      </c>
      <c r="J29" s="13">
        <f t="shared" si="1"/>
        <v>28181.75</v>
      </c>
    </row>
    <row r="30" spans="1:10" ht="12" customHeight="1" x14ac:dyDescent="0.2">
      <c r="A30" s="7" t="str">
        <f>'Pregnant Women Participating'!A30</f>
        <v>North Carolina</v>
      </c>
      <c r="B30" s="4">
        <v>149157</v>
      </c>
      <c r="C30" s="4">
        <v>147337</v>
      </c>
      <c r="D30" s="4">
        <v>146995</v>
      </c>
      <c r="E30" s="4">
        <v>147403</v>
      </c>
      <c r="F30" s="4">
        <v>146737</v>
      </c>
      <c r="G30" s="4">
        <v>147926</v>
      </c>
      <c r="H30" s="4">
        <v>147697</v>
      </c>
      <c r="I30" s="4">
        <v>148047</v>
      </c>
      <c r="J30" s="13">
        <f t="shared" si="1"/>
        <v>147662.375</v>
      </c>
    </row>
    <row r="31" spans="1:10" ht="12" customHeight="1" x14ac:dyDescent="0.2">
      <c r="A31" s="7" t="str">
        <f>'Pregnant Women Participating'!A31</f>
        <v>South Carolina</v>
      </c>
      <c r="B31" s="4">
        <v>54226</v>
      </c>
      <c r="C31" s="4">
        <v>53774</v>
      </c>
      <c r="D31" s="4">
        <v>53571</v>
      </c>
      <c r="E31" s="4">
        <v>53445</v>
      </c>
      <c r="F31" s="4">
        <v>52628</v>
      </c>
      <c r="G31" s="4">
        <v>53108</v>
      </c>
      <c r="H31" s="4">
        <v>53749</v>
      </c>
      <c r="I31" s="4">
        <v>53890</v>
      </c>
      <c r="J31" s="13">
        <f t="shared" si="1"/>
        <v>53548.875</v>
      </c>
    </row>
    <row r="32" spans="1:10" ht="12" customHeight="1" x14ac:dyDescent="0.2">
      <c r="A32" s="7" t="str">
        <f>'Pregnant Women Participating'!A32</f>
        <v>Tennessee</v>
      </c>
      <c r="B32" s="4">
        <v>87630</v>
      </c>
      <c r="C32" s="4">
        <v>85628</v>
      </c>
      <c r="D32" s="4">
        <v>84865</v>
      </c>
      <c r="E32" s="4">
        <v>82957</v>
      </c>
      <c r="F32" s="4">
        <v>82942</v>
      </c>
      <c r="G32" s="4">
        <v>83697</v>
      </c>
      <c r="H32" s="4">
        <v>83393</v>
      </c>
      <c r="I32" s="4">
        <v>82547</v>
      </c>
      <c r="J32" s="13">
        <f t="shared" si="1"/>
        <v>84207.375</v>
      </c>
    </row>
    <row r="33" spans="1:10" ht="12" customHeight="1" x14ac:dyDescent="0.2">
      <c r="A33" s="7" t="str">
        <f>'Pregnant Women Participating'!A33</f>
        <v>Choctaw Indians, MS</v>
      </c>
      <c r="B33" s="4">
        <v>379</v>
      </c>
      <c r="C33" s="4">
        <v>366</v>
      </c>
      <c r="D33" s="4">
        <v>359</v>
      </c>
      <c r="E33" s="4">
        <v>347</v>
      </c>
      <c r="F33" s="4">
        <v>332</v>
      </c>
      <c r="G33" s="4">
        <v>331</v>
      </c>
      <c r="H33" s="4">
        <v>341</v>
      </c>
      <c r="I33" s="4">
        <v>282</v>
      </c>
      <c r="J33" s="13">
        <f t="shared" si="1"/>
        <v>342.125</v>
      </c>
    </row>
    <row r="34" spans="1:10" ht="12" customHeight="1" x14ac:dyDescent="0.2">
      <c r="A34" s="7" t="str">
        <f>'Pregnant Women Participating'!A34</f>
        <v>Eastern Cherokee, NC</v>
      </c>
      <c r="B34" s="4">
        <v>247</v>
      </c>
      <c r="C34" s="4">
        <v>250</v>
      </c>
      <c r="D34" s="4">
        <v>257</v>
      </c>
      <c r="E34" s="4">
        <v>248</v>
      </c>
      <c r="F34" s="4">
        <v>243</v>
      </c>
      <c r="G34" s="4">
        <v>250</v>
      </c>
      <c r="H34" s="4">
        <v>245</v>
      </c>
      <c r="I34" s="4">
        <v>242</v>
      </c>
      <c r="J34" s="13">
        <f t="shared" si="1"/>
        <v>247.75</v>
      </c>
    </row>
    <row r="35" spans="1:10" s="17" customFormat="1" ht="24.75" customHeight="1" x14ac:dyDescent="0.2">
      <c r="A35" s="14" t="str">
        <f>'Pregnant Women Participating'!A35</f>
        <v>Southeast Region</v>
      </c>
      <c r="B35" s="15">
        <v>809908</v>
      </c>
      <c r="C35" s="15">
        <v>795125</v>
      </c>
      <c r="D35" s="15">
        <v>793447</v>
      </c>
      <c r="E35" s="15">
        <v>794838</v>
      </c>
      <c r="F35" s="15">
        <v>790716</v>
      </c>
      <c r="G35" s="15">
        <v>794771</v>
      </c>
      <c r="H35" s="15">
        <v>792707</v>
      </c>
      <c r="I35" s="15">
        <v>786935</v>
      </c>
      <c r="J35" s="16">
        <f t="shared" si="1"/>
        <v>794805.875</v>
      </c>
    </row>
    <row r="36" spans="1:10" ht="12" customHeight="1" x14ac:dyDescent="0.2">
      <c r="A36" s="7" t="str">
        <f>'Pregnant Women Participating'!A36</f>
        <v>Illinois</v>
      </c>
      <c r="B36" s="4">
        <v>92416</v>
      </c>
      <c r="C36" s="4">
        <v>91149</v>
      </c>
      <c r="D36" s="4">
        <v>89800</v>
      </c>
      <c r="E36" s="4">
        <v>89909</v>
      </c>
      <c r="F36" s="4">
        <v>89274</v>
      </c>
      <c r="G36" s="4">
        <v>89581</v>
      </c>
      <c r="H36" s="4">
        <v>89867</v>
      </c>
      <c r="I36" s="4">
        <v>89860</v>
      </c>
      <c r="J36" s="13">
        <f t="shared" si="1"/>
        <v>90232</v>
      </c>
    </row>
    <row r="37" spans="1:10" ht="12" customHeight="1" x14ac:dyDescent="0.2">
      <c r="A37" s="7" t="str">
        <f>'Pregnant Women Participating'!A37</f>
        <v>Indiana</v>
      </c>
      <c r="B37" s="4">
        <v>87666</v>
      </c>
      <c r="C37" s="4">
        <v>86444</v>
      </c>
      <c r="D37" s="4">
        <v>85621</v>
      </c>
      <c r="E37" s="4">
        <v>85711</v>
      </c>
      <c r="F37" s="4">
        <v>84976</v>
      </c>
      <c r="G37" s="4">
        <v>85238</v>
      </c>
      <c r="H37" s="4">
        <v>85429</v>
      </c>
      <c r="I37" s="4">
        <v>85176</v>
      </c>
      <c r="J37" s="13">
        <f t="shared" si="1"/>
        <v>85782.625</v>
      </c>
    </row>
    <row r="38" spans="1:10" ht="12" customHeight="1" x14ac:dyDescent="0.2">
      <c r="A38" s="7" t="str">
        <f>'Pregnant Women Participating'!A38</f>
        <v>Iowa</v>
      </c>
      <c r="B38" s="4">
        <v>35901</v>
      </c>
      <c r="C38" s="4">
        <v>35882</v>
      </c>
      <c r="D38" s="4">
        <v>35467</v>
      </c>
      <c r="E38" s="4">
        <v>35289</v>
      </c>
      <c r="F38" s="4">
        <v>35064</v>
      </c>
      <c r="G38" s="4">
        <v>35017</v>
      </c>
      <c r="H38" s="4">
        <v>35021</v>
      </c>
      <c r="I38" s="4">
        <v>34818</v>
      </c>
      <c r="J38" s="13">
        <f t="shared" si="1"/>
        <v>35307.375</v>
      </c>
    </row>
    <row r="39" spans="1:10" ht="12" customHeight="1" x14ac:dyDescent="0.2">
      <c r="A39" s="7" t="str">
        <f>'Pregnant Women Participating'!A39</f>
        <v>Michigan</v>
      </c>
      <c r="B39" s="4">
        <v>105907</v>
      </c>
      <c r="C39" s="4">
        <v>104810</v>
      </c>
      <c r="D39" s="4">
        <v>103698</v>
      </c>
      <c r="E39" s="4">
        <v>103682</v>
      </c>
      <c r="F39" s="4">
        <v>102849</v>
      </c>
      <c r="G39" s="4">
        <v>102723</v>
      </c>
      <c r="H39" s="4">
        <v>102688</v>
      </c>
      <c r="I39" s="4">
        <v>102471</v>
      </c>
      <c r="J39" s="13">
        <f t="shared" si="1"/>
        <v>103603.5</v>
      </c>
    </row>
    <row r="40" spans="1:10" ht="12" customHeight="1" x14ac:dyDescent="0.2">
      <c r="A40" s="7" t="str">
        <f>'Pregnant Women Participating'!A40</f>
        <v>Minnesota</v>
      </c>
      <c r="B40" s="4">
        <v>60623</v>
      </c>
      <c r="C40" s="4">
        <v>59943</v>
      </c>
      <c r="D40" s="4">
        <v>59442</v>
      </c>
      <c r="E40" s="4">
        <v>59307</v>
      </c>
      <c r="F40" s="4">
        <v>58715</v>
      </c>
      <c r="G40" s="4">
        <v>58849</v>
      </c>
      <c r="H40" s="4">
        <v>58932</v>
      </c>
      <c r="I40" s="4">
        <v>58527</v>
      </c>
      <c r="J40" s="13">
        <f t="shared" si="1"/>
        <v>59292.25</v>
      </c>
    </row>
    <row r="41" spans="1:10" ht="12" customHeight="1" x14ac:dyDescent="0.2">
      <c r="A41" s="7" t="str">
        <f>'Pregnant Women Participating'!A41</f>
        <v>Ohio</v>
      </c>
      <c r="B41" s="4">
        <v>98111</v>
      </c>
      <c r="C41" s="4">
        <v>96588</v>
      </c>
      <c r="D41" s="4">
        <v>95159</v>
      </c>
      <c r="E41" s="4">
        <v>93682</v>
      </c>
      <c r="F41" s="4">
        <v>93170</v>
      </c>
      <c r="G41" s="4">
        <v>93742</v>
      </c>
      <c r="H41" s="4">
        <v>93644</v>
      </c>
      <c r="I41" s="4">
        <v>93890</v>
      </c>
      <c r="J41" s="13">
        <f t="shared" si="1"/>
        <v>94748.25</v>
      </c>
    </row>
    <row r="42" spans="1:10" ht="12" customHeight="1" x14ac:dyDescent="0.2">
      <c r="A42" s="7" t="str">
        <f>'Pregnant Women Participating'!A42</f>
        <v>Wisconsin</v>
      </c>
      <c r="B42" s="4">
        <v>55751</v>
      </c>
      <c r="C42" s="4">
        <v>55247</v>
      </c>
      <c r="D42" s="4">
        <v>55070</v>
      </c>
      <c r="E42" s="4">
        <v>55280</v>
      </c>
      <c r="F42" s="4">
        <v>55116</v>
      </c>
      <c r="G42" s="4">
        <v>55168</v>
      </c>
      <c r="H42" s="4">
        <v>55113</v>
      </c>
      <c r="I42" s="4">
        <v>54931</v>
      </c>
      <c r="J42" s="13">
        <f t="shared" si="1"/>
        <v>55209.5</v>
      </c>
    </row>
    <row r="43" spans="1:10" s="17" customFormat="1" ht="24.75" customHeight="1" x14ac:dyDescent="0.2">
      <c r="A43" s="14" t="str">
        <f>'Pregnant Women Participating'!A43</f>
        <v>Midwest Region</v>
      </c>
      <c r="B43" s="15">
        <v>536375</v>
      </c>
      <c r="C43" s="15">
        <v>530063</v>
      </c>
      <c r="D43" s="15">
        <v>524257</v>
      </c>
      <c r="E43" s="15">
        <v>522860</v>
      </c>
      <c r="F43" s="15">
        <v>519164</v>
      </c>
      <c r="G43" s="15">
        <v>520318</v>
      </c>
      <c r="H43" s="15">
        <v>520694</v>
      </c>
      <c r="I43" s="15">
        <v>519673</v>
      </c>
      <c r="J43" s="16">
        <f t="shared" si="1"/>
        <v>524175.5</v>
      </c>
    </row>
    <row r="44" spans="1:10" ht="12" customHeight="1" x14ac:dyDescent="0.2">
      <c r="A44" s="7" t="str">
        <f>'Pregnant Women Participating'!A44</f>
        <v>Arizona</v>
      </c>
      <c r="B44" s="4">
        <v>85567</v>
      </c>
      <c r="C44" s="4">
        <v>84966</v>
      </c>
      <c r="D44" s="4">
        <v>85209</v>
      </c>
      <c r="E44" s="4">
        <v>85249</v>
      </c>
      <c r="F44" s="4">
        <v>85170</v>
      </c>
      <c r="G44" s="4">
        <v>85973</v>
      </c>
      <c r="H44" s="4">
        <v>86935</v>
      </c>
      <c r="I44" s="4">
        <v>87527</v>
      </c>
      <c r="J44" s="13">
        <f t="shared" si="1"/>
        <v>85824.5</v>
      </c>
    </row>
    <row r="45" spans="1:10" ht="12" customHeight="1" x14ac:dyDescent="0.2">
      <c r="A45" s="7" t="str">
        <f>'Pregnant Women Participating'!A45</f>
        <v>Arkansas</v>
      </c>
      <c r="B45" s="4">
        <v>33986</v>
      </c>
      <c r="C45" s="4">
        <v>31250</v>
      </c>
      <c r="D45" s="4">
        <v>29715</v>
      </c>
      <c r="E45" s="4">
        <v>31598</v>
      </c>
      <c r="F45" s="4">
        <v>32565</v>
      </c>
      <c r="G45" s="4">
        <v>31285</v>
      </c>
      <c r="H45" s="4">
        <v>32271</v>
      </c>
      <c r="I45" s="4">
        <v>32776</v>
      </c>
      <c r="J45" s="13">
        <f t="shared" si="1"/>
        <v>31930.75</v>
      </c>
    </row>
    <row r="46" spans="1:10" ht="12" customHeight="1" x14ac:dyDescent="0.2">
      <c r="A46" s="7" t="str">
        <f>'Pregnant Women Participating'!A46</f>
        <v>Louisiana</v>
      </c>
      <c r="B46" s="4">
        <v>51441</v>
      </c>
      <c r="C46" s="4">
        <v>50485</v>
      </c>
      <c r="D46" s="4">
        <v>49855</v>
      </c>
      <c r="E46" s="4">
        <v>49811</v>
      </c>
      <c r="F46" s="4">
        <v>50139</v>
      </c>
      <c r="G46" s="4">
        <v>50896</v>
      </c>
      <c r="H46" s="4">
        <v>51346</v>
      </c>
      <c r="I46" s="4">
        <v>51636</v>
      </c>
      <c r="J46" s="13">
        <f t="shared" si="1"/>
        <v>50701.125</v>
      </c>
    </row>
    <row r="47" spans="1:10" ht="12" customHeight="1" x14ac:dyDescent="0.2">
      <c r="A47" s="7" t="str">
        <f>'Pregnant Women Participating'!A47</f>
        <v>New Mexico</v>
      </c>
      <c r="B47" s="4">
        <v>23872</v>
      </c>
      <c r="C47" s="4">
        <v>22340</v>
      </c>
      <c r="D47" s="4">
        <v>21509</v>
      </c>
      <c r="E47" s="4">
        <v>22811</v>
      </c>
      <c r="F47" s="4">
        <v>23301</v>
      </c>
      <c r="G47" s="4">
        <v>23067</v>
      </c>
      <c r="H47" s="4">
        <v>23382</v>
      </c>
      <c r="I47" s="4">
        <v>23390</v>
      </c>
      <c r="J47" s="13">
        <f t="shared" si="1"/>
        <v>22959</v>
      </c>
    </row>
    <row r="48" spans="1:10" ht="12" customHeight="1" x14ac:dyDescent="0.2">
      <c r="A48" s="7" t="str">
        <f>'Pregnant Women Participating'!A48</f>
        <v>Oklahoma</v>
      </c>
      <c r="B48" s="4">
        <v>39230</v>
      </c>
      <c r="C48" s="4">
        <v>38426</v>
      </c>
      <c r="D48" s="4">
        <v>37518</v>
      </c>
      <c r="E48" s="4">
        <v>37170</v>
      </c>
      <c r="F48" s="4">
        <v>37014</v>
      </c>
      <c r="G48" s="4">
        <v>37014</v>
      </c>
      <c r="H48" s="4">
        <v>36773</v>
      </c>
      <c r="I48" s="4">
        <v>35957</v>
      </c>
      <c r="J48" s="13">
        <f t="shared" si="1"/>
        <v>37387.75</v>
      </c>
    </row>
    <row r="49" spans="1:10" ht="12" customHeight="1" x14ac:dyDescent="0.2">
      <c r="A49" s="7" t="str">
        <f>'Pregnant Women Participating'!A49</f>
        <v>Texas</v>
      </c>
      <c r="B49" s="4">
        <v>415840</v>
      </c>
      <c r="C49" s="4">
        <v>411432</v>
      </c>
      <c r="D49" s="4">
        <v>404722</v>
      </c>
      <c r="E49" s="4">
        <v>400057</v>
      </c>
      <c r="F49" s="4">
        <v>399697</v>
      </c>
      <c r="G49" s="4">
        <v>402446</v>
      </c>
      <c r="H49" s="4">
        <v>402386</v>
      </c>
      <c r="I49" s="4">
        <v>399611</v>
      </c>
      <c r="J49" s="13">
        <f t="shared" si="1"/>
        <v>404523.875</v>
      </c>
    </row>
    <row r="50" spans="1:10" ht="12" customHeight="1" x14ac:dyDescent="0.2">
      <c r="A50" s="7" t="str">
        <f>'Pregnant Women Participating'!A50</f>
        <v>Utah</v>
      </c>
      <c r="B50" s="4">
        <v>26824</v>
      </c>
      <c r="C50" s="4">
        <v>26464</v>
      </c>
      <c r="D50" s="4">
        <v>26045</v>
      </c>
      <c r="E50" s="4">
        <v>25775</v>
      </c>
      <c r="F50" s="4">
        <v>25767</v>
      </c>
      <c r="G50" s="4">
        <v>25882</v>
      </c>
      <c r="H50" s="4">
        <v>25750</v>
      </c>
      <c r="I50" s="4">
        <v>25551</v>
      </c>
      <c r="J50" s="13">
        <f t="shared" si="1"/>
        <v>26007.25</v>
      </c>
    </row>
    <row r="51" spans="1:10" ht="12" customHeight="1" x14ac:dyDescent="0.2">
      <c r="A51" s="7" t="str">
        <f>'Pregnant Women Participating'!A51</f>
        <v>Inter-Tribal Council, AZ</v>
      </c>
      <c r="B51" s="4">
        <v>4241</v>
      </c>
      <c r="C51" s="4">
        <v>4053</v>
      </c>
      <c r="D51" s="4">
        <v>4041</v>
      </c>
      <c r="E51" s="4">
        <v>4096</v>
      </c>
      <c r="F51" s="4">
        <v>4083</v>
      </c>
      <c r="G51" s="4">
        <v>4110</v>
      </c>
      <c r="H51" s="4">
        <v>4077</v>
      </c>
      <c r="I51" s="4">
        <v>4092</v>
      </c>
      <c r="J51" s="13">
        <f t="shared" si="1"/>
        <v>4099.125</v>
      </c>
    </row>
    <row r="52" spans="1:10" ht="12" customHeight="1" x14ac:dyDescent="0.2">
      <c r="A52" s="7" t="str">
        <f>'Pregnant Women Participating'!A52</f>
        <v>Navajo Nation, AZ</v>
      </c>
      <c r="B52" s="4">
        <v>2395</v>
      </c>
      <c r="C52" s="4">
        <v>2326</v>
      </c>
      <c r="D52" s="4">
        <v>2364</v>
      </c>
      <c r="E52" s="4">
        <v>2449</v>
      </c>
      <c r="F52" s="4">
        <v>2305</v>
      </c>
      <c r="G52" s="4">
        <v>2342</v>
      </c>
      <c r="H52" s="4">
        <v>2286</v>
      </c>
      <c r="I52" s="4">
        <v>2304</v>
      </c>
      <c r="J52" s="13">
        <f t="shared" si="1"/>
        <v>2346.375</v>
      </c>
    </row>
    <row r="53" spans="1:10" ht="12" customHeight="1" x14ac:dyDescent="0.2">
      <c r="A53" s="7" t="str">
        <f>'Pregnant Women Participating'!A53</f>
        <v>Acoma, Canoncito &amp; Laguna, NM</v>
      </c>
      <c r="B53" s="4">
        <v>161</v>
      </c>
      <c r="C53" s="4">
        <v>189</v>
      </c>
      <c r="D53" s="4">
        <v>175</v>
      </c>
      <c r="E53" s="4">
        <v>165</v>
      </c>
      <c r="F53" s="4">
        <v>176</v>
      </c>
      <c r="G53" s="4">
        <v>177</v>
      </c>
      <c r="H53" s="4">
        <v>164</v>
      </c>
      <c r="I53" s="4">
        <v>180</v>
      </c>
      <c r="J53" s="13">
        <f t="shared" si="1"/>
        <v>173.375</v>
      </c>
    </row>
    <row r="54" spans="1:10" ht="12" customHeight="1" x14ac:dyDescent="0.2">
      <c r="A54" s="7" t="str">
        <f>'Pregnant Women Participating'!A54</f>
        <v>Eight Northern Pueblos, NM</v>
      </c>
      <c r="B54" s="4">
        <v>157</v>
      </c>
      <c r="C54" s="4">
        <v>174</v>
      </c>
      <c r="D54" s="4">
        <v>174</v>
      </c>
      <c r="E54" s="4">
        <v>161</v>
      </c>
      <c r="F54" s="4">
        <v>171</v>
      </c>
      <c r="G54" s="4">
        <v>176</v>
      </c>
      <c r="H54" s="4">
        <v>169</v>
      </c>
      <c r="I54" s="4">
        <v>172</v>
      </c>
      <c r="J54" s="13">
        <f t="shared" si="1"/>
        <v>169.25</v>
      </c>
    </row>
    <row r="55" spans="1:10" ht="12" customHeight="1" x14ac:dyDescent="0.2">
      <c r="A55" s="7" t="str">
        <f>'Pregnant Women Participating'!A55</f>
        <v>Five Sandoval Pueblos, NM</v>
      </c>
      <c r="B55" s="4">
        <v>90</v>
      </c>
      <c r="C55" s="4">
        <v>91</v>
      </c>
      <c r="D55" s="4">
        <v>88</v>
      </c>
      <c r="E55" s="4">
        <v>96</v>
      </c>
      <c r="F55" s="4">
        <v>94</v>
      </c>
      <c r="G55" s="4">
        <v>99</v>
      </c>
      <c r="H55" s="4">
        <v>89</v>
      </c>
      <c r="I55" s="4">
        <v>88</v>
      </c>
      <c r="J55" s="13">
        <f t="shared" si="1"/>
        <v>91.875</v>
      </c>
    </row>
    <row r="56" spans="1:10" ht="12" customHeight="1" x14ac:dyDescent="0.2">
      <c r="A56" s="7" t="str">
        <f>'Pregnant Women Participating'!A56</f>
        <v>Isleta Pueblo, NM</v>
      </c>
      <c r="B56" s="4">
        <v>561</v>
      </c>
      <c r="C56" s="4">
        <v>527</v>
      </c>
      <c r="D56" s="4">
        <v>524</v>
      </c>
      <c r="E56" s="4">
        <v>538</v>
      </c>
      <c r="F56" s="4">
        <v>535</v>
      </c>
      <c r="G56" s="4">
        <v>541</v>
      </c>
      <c r="H56" s="4">
        <v>532</v>
      </c>
      <c r="I56" s="4">
        <v>537</v>
      </c>
      <c r="J56" s="13">
        <f t="shared" si="1"/>
        <v>536.875</v>
      </c>
    </row>
    <row r="57" spans="1:10" ht="12" customHeight="1" x14ac:dyDescent="0.2">
      <c r="A57" s="7" t="str">
        <f>'Pregnant Women Participating'!A57</f>
        <v>San Felipe Pueblo, NM</v>
      </c>
      <c r="B57" s="4">
        <v>110</v>
      </c>
      <c r="C57" s="4">
        <v>114</v>
      </c>
      <c r="D57" s="4">
        <v>93</v>
      </c>
      <c r="E57" s="4">
        <v>113</v>
      </c>
      <c r="F57" s="4">
        <v>116</v>
      </c>
      <c r="G57" s="4">
        <v>113</v>
      </c>
      <c r="H57" s="4">
        <v>110</v>
      </c>
      <c r="I57" s="4">
        <v>114</v>
      </c>
      <c r="J57" s="13">
        <f t="shared" si="1"/>
        <v>110.375</v>
      </c>
    </row>
    <row r="58" spans="1:10" ht="12" customHeight="1" x14ac:dyDescent="0.2">
      <c r="A58" s="7" t="str">
        <f>'Pregnant Women Participating'!A58</f>
        <v>Santo Domingo Tribe, NM</v>
      </c>
      <c r="B58" s="4">
        <v>87</v>
      </c>
      <c r="C58" s="4">
        <v>87</v>
      </c>
      <c r="D58" s="4">
        <v>83</v>
      </c>
      <c r="E58" s="4">
        <v>84</v>
      </c>
      <c r="F58" s="4">
        <v>92</v>
      </c>
      <c r="G58" s="4">
        <v>93</v>
      </c>
      <c r="H58" s="4">
        <v>89</v>
      </c>
      <c r="I58" s="4">
        <v>91</v>
      </c>
      <c r="J58" s="13">
        <f t="shared" si="1"/>
        <v>88.25</v>
      </c>
    </row>
    <row r="59" spans="1:10" ht="12" customHeight="1" x14ac:dyDescent="0.2">
      <c r="A59" s="7" t="str">
        <f>'Pregnant Women Participating'!A59</f>
        <v>Zuni Pueblo, NM</v>
      </c>
      <c r="B59" s="4">
        <v>267</v>
      </c>
      <c r="C59" s="4">
        <v>277</v>
      </c>
      <c r="D59" s="4">
        <v>277</v>
      </c>
      <c r="E59" s="4">
        <v>263</v>
      </c>
      <c r="F59" s="4">
        <v>267</v>
      </c>
      <c r="G59" s="4">
        <v>278</v>
      </c>
      <c r="H59" s="4">
        <v>244</v>
      </c>
      <c r="I59" s="4">
        <v>249</v>
      </c>
      <c r="J59" s="13">
        <f t="shared" si="1"/>
        <v>265.25</v>
      </c>
    </row>
    <row r="60" spans="1:10" ht="12" customHeight="1" x14ac:dyDescent="0.2">
      <c r="A60" s="7" t="str">
        <f>'Pregnant Women Participating'!A60</f>
        <v>Cherokee Nation, OK</v>
      </c>
      <c r="B60" s="4">
        <v>3189</v>
      </c>
      <c r="C60" s="4">
        <v>3184</v>
      </c>
      <c r="D60" s="4">
        <v>3186</v>
      </c>
      <c r="E60" s="4">
        <v>3142</v>
      </c>
      <c r="F60" s="4">
        <v>3114</v>
      </c>
      <c r="G60" s="4">
        <v>3057</v>
      </c>
      <c r="H60" s="4">
        <v>3139</v>
      </c>
      <c r="I60" s="4">
        <v>3141</v>
      </c>
      <c r="J60" s="13">
        <f t="shared" si="1"/>
        <v>3144</v>
      </c>
    </row>
    <row r="61" spans="1:10" ht="12" customHeight="1" x14ac:dyDescent="0.2">
      <c r="A61" s="7" t="str">
        <f>'Pregnant Women Participating'!A61</f>
        <v>Chickasaw Nation, OK</v>
      </c>
      <c r="B61" s="4">
        <v>2147</v>
      </c>
      <c r="C61" s="4">
        <v>2119</v>
      </c>
      <c r="D61" s="4">
        <v>2076</v>
      </c>
      <c r="E61" s="4">
        <v>2122</v>
      </c>
      <c r="F61" s="4">
        <v>2087</v>
      </c>
      <c r="G61" s="4">
        <v>2099</v>
      </c>
      <c r="H61" s="4">
        <v>2099</v>
      </c>
      <c r="I61" s="4">
        <v>2080</v>
      </c>
      <c r="J61" s="13">
        <f t="shared" si="1"/>
        <v>2103.625</v>
      </c>
    </row>
    <row r="62" spans="1:10" ht="12" customHeight="1" x14ac:dyDescent="0.2">
      <c r="A62" s="7" t="str">
        <f>'Pregnant Women Participating'!A62</f>
        <v>Choctaw Nation, OK</v>
      </c>
      <c r="B62" s="4">
        <v>3026</v>
      </c>
      <c r="C62" s="4">
        <v>2966</v>
      </c>
      <c r="D62" s="4">
        <v>2950</v>
      </c>
      <c r="E62" s="4">
        <v>2965</v>
      </c>
      <c r="F62" s="4">
        <v>2932</v>
      </c>
      <c r="G62" s="4">
        <v>2890</v>
      </c>
      <c r="H62" s="4">
        <v>2879</v>
      </c>
      <c r="I62" s="4">
        <v>2848</v>
      </c>
      <c r="J62" s="13">
        <f t="shared" si="1"/>
        <v>2932</v>
      </c>
    </row>
    <row r="63" spans="1:10" ht="12" customHeight="1" x14ac:dyDescent="0.2">
      <c r="A63" s="7" t="str">
        <f>'Pregnant Women Participating'!A63</f>
        <v>Citizen Potawatomi Nation, OK</v>
      </c>
      <c r="B63" s="4">
        <v>708</v>
      </c>
      <c r="C63" s="4">
        <v>705</v>
      </c>
      <c r="D63" s="4">
        <v>697</v>
      </c>
      <c r="E63" s="4">
        <v>686</v>
      </c>
      <c r="F63" s="4">
        <v>688</v>
      </c>
      <c r="G63" s="4">
        <v>681</v>
      </c>
      <c r="H63" s="4">
        <v>674</v>
      </c>
      <c r="I63" s="4">
        <v>660</v>
      </c>
      <c r="J63" s="13">
        <f t="shared" si="1"/>
        <v>687.375</v>
      </c>
    </row>
    <row r="64" spans="1:10" ht="12" customHeight="1" x14ac:dyDescent="0.2">
      <c r="A64" s="7" t="str">
        <f>'Pregnant Women Participating'!A64</f>
        <v>Inter-Tribal Council, OK</v>
      </c>
      <c r="B64" s="4">
        <v>353</v>
      </c>
      <c r="C64" s="4">
        <v>351</v>
      </c>
      <c r="D64" s="4">
        <v>344</v>
      </c>
      <c r="E64" s="4">
        <v>341</v>
      </c>
      <c r="F64" s="4">
        <v>349</v>
      </c>
      <c r="G64" s="4">
        <v>333</v>
      </c>
      <c r="H64" s="4">
        <v>337</v>
      </c>
      <c r="I64" s="4">
        <v>324</v>
      </c>
      <c r="J64" s="13">
        <f t="shared" si="1"/>
        <v>341.5</v>
      </c>
    </row>
    <row r="65" spans="1:10" ht="12" customHeight="1" x14ac:dyDescent="0.2">
      <c r="A65" s="7" t="str">
        <f>'Pregnant Women Participating'!A65</f>
        <v>Muscogee Creek Nation, OK</v>
      </c>
      <c r="B65" s="4">
        <v>1265</v>
      </c>
      <c r="C65" s="4">
        <v>1224</v>
      </c>
      <c r="D65" s="4">
        <v>1196</v>
      </c>
      <c r="E65" s="4">
        <v>1198</v>
      </c>
      <c r="F65" s="4">
        <v>1178</v>
      </c>
      <c r="G65" s="4">
        <v>1170</v>
      </c>
      <c r="H65" s="4">
        <v>1135</v>
      </c>
      <c r="I65" s="4">
        <v>1138</v>
      </c>
      <c r="J65" s="13">
        <f t="shared" si="1"/>
        <v>1188</v>
      </c>
    </row>
    <row r="66" spans="1:10" ht="12" customHeight="1" x14ac:dyDescent="0.2">
      <c r="A66" s="7" t="str">
        <f>'Pregnant Women Participating'!A66</f>
        <v>Osage Tribal Council, OK</v>
      </c>
      <c r="B66" s="4">
        <v>1696</v>
      </c>
      <c r="C66" s="4">
        <v>1668</v>
      </c>
      <c r="D66" s="4">
        <v>1637</v>
      </c>
      <c r="E66" s="4">
        <v>1597</v>
      </c>
      <c r="F66" s="4">
        <v>1564</v>
      </c>
      <c r="G66" s="4">
        <v>1530</v>
      </c>
      <c r="H66" s="4">
        <v>1502</v>
      </c>
      <c r="I66" s="4">
        <v>1481</v>
      </c>
      <c r="J66" s="13">
        <f t="shared" si="1"/>
        <v>1584.375</v>
      </c>
    </row>
    <row r="67" spans="1:10" ht="12" customHeight="1" x14ac:dyDescent="0.2">
      <c r="A67" s="7" t="str">
        <f>'Pregnant Women Participating'!A67</f>
        <v>Otoe-Missouria Tribe, OK</v>
      </c>
      <c r="B67" s="4">
        <v>224</v>
      </c>
      <c r="C67" s="4">
        <v>218</v>
      </c>
      <c r="D67" s="4">
        <v>218</v>
      </c>
      <c r="E67" s="4">
        <v>213</v>
      </c>
      <c r="F67" s="4">
        <v>205</v>
      </c>
      <c r="G67" s="4">
        <v>209</v>
      </c>
      <c r="H67" s="4">
        <v>203</v>
      </c>
      <c r="I67" s="4">
        <v>197</v>
      </c>
      <c r="J67" s="13">
        <f t="shared" si="1"/>
        <v>210.875</v>
      </c>
    </row>
    <row r="68" spans="1:10" ht="12" customHeight="1" x14ac:dyDescent="0.2">
      <c r="A68" s="7" t="str">
        <f>'Pregnant Women Participating'!A68</f>
        <v>Wichita, Caddo &amp; Delaware (WCD), OK</v>
      </c>
      <c r="B68" s="4">
        <v>2299</v>
      </c>
      <c r="C68" s="4">
        <v>2263</v>
      </c>
      <c r="D68" s="4">
        <v>2265</v>
      </c>
      <c r="E68" s="4">
        <v>2263</v>
      </c>
      <c r="F68" s="4">
        <v>2291</v>
      </c>
      <c r="G68" s="4">
        <v>2314</v>
      </c>
      <c r="H68" s="4">
        <v>2332</v>
      </c>
      <c r="I68" s="4">
        <v>2331</v>
      </c>
      <c r="J68" s="13">
        <f t="shared" si="1"/>
        <v>2294.75</v>
      </c>
    </row>
    <row r="69" spans="1:10" s="17" customFormat="1" ht="24.75" customHeight="1" x14ac:dyDescent="0.2">
      <c r="A69" s="14" t="str">
        <f>'Pregnant Women Participating'!A69</f>
        <v>Southwest Region</v>
      </c>
      <c r="B69" s="15">
        <v>699736</v>
      </c>
      <c r="C69" s="15">
        <v>687899</v>
      </c>
      <c r="D69" s="15">
        <v>676961</v>
      </c>
      <c r="E69" s="15">
        <v>674963</v>
      </c>
      <c r="F69" s="15">
        <v>675900</v>
      </c>
      <c r="G69" s="15">
        <v>678775</v>
      </c>
      <c r="H69" s="15">
        <v>680903</v>
      </c>
      <c r="I69" s="15">
        <v>678475</v>
      </c>
      <c r="J69" s="16">
        <f t="shared" si="1"/>
        <v>681701.5</v>
      </c>
    </row>
    <row r="70" spans="1:10" ht="12" customHeight="1" x14ac:dyDescent="0.2">
      <c r="A70" s="7" t="str">
        <f>'Pregnant Women Participating'!A70</f>
        <v>Colorado</v>
      </c>
      <c r="B70" s="13">
        <v>55921</v>
      </c>
      <c r="C70" s="4">
        <v>55764</v>
      </c>
      <c r="D70" s="4">
        <v>55653</v>
      </c>
      <c r="E70" s="4">
        <v>55663</v>
      </c>
      <c r="F70" s="4">
        <v>55467</v>
      </c>
      <c r="G70" s="4">
        <v>55916</v>
      </c>
      <c r="H70" s="4">
        <v>55815</v>
      </c>
      <c r="I70" s="4">
        <v>55737</v>
      </c>
      <c r="J70" s="13">
        <f t="shared" si="1"/>
        <v>55742</v>
      </c>
    </row>
    <row r="71" spans="1:10" ht="12" customHeight="1" x14ac:dyDescent="0.2">
      <c r="A71" s="7" t="str">
        <f>'Pregnant Women Participating'!A71</f>
        <v>Kansas</v>
      </c>
      <c r="B71" s="13">
        <v>27868</v>
      </c>
      <c r="C71" s="4">
        <v>27058</v>
      </c>
      <c r="D71" s="4">
        <v>26911</v>
      </c>
      <c r="E71" s="4">
        <v>26976</v>
      </c>
      <c r="F71" s="4">
        <v>26727</v>
      </c>
      <c r="G71" s="4">
        <v>26974</v>
      </c>
      <c r="H71" s="4">
        <v>27168</v>
      </c>
      <c r="I71" s="4">
        <v>27050</v>
      </c>
      <c r="J71" s="13">
        <f t="shared" si="1"/>
        <v>27091.5</v>
      </c>
    </row>
    <row r="72" spans="1:10" ht="12" customHeight="1" x14ac:dyDescent="0.2">
      <c r="A72" s="7" t="str">
        <f>'Pregnant Women Participating'!A72</f>
        <v>Missouri</v>
      </c>
      <c r="B72" s="13">
        <v>50502</v>
      </c>
      <c r="C72" s="4">
        <v>49874</v>
      </c>
      <c r="D72" s="4">
        <v>48823</v>
      </c>
      <c r="E72" s="4">
        <v>48186</v>
      </c>
      <c r="F72" s="4">
        <v>47930</v>
      </c>
      <c r="G72" s="4">
        <v>47878</v>
      </c>
      <c r="H72" s="4">
        <v>47840</v>
      </c>
      <c r="I72" s="4">
        <v>47523</v>
      </c>
      <c r="J72" s="13">
        <f t="shared" si="1"/>
        <v>48569.5</v>
      </c>
    </row>
    <row r="73" spans="1:10" ht="12" customHeight="1" x14ac:dyDescent="0.2">
      <c r="A73" s="7" t="str">
        <f>'Pregnant Women Participating'!A73</f>
        <v>Montana</v>
      </c>
      <c r="B73" s="13">
        <v>7713</v>
      </c>
      <c r="C73" s="4">
        <v>7500</v>
      </c>
      <c r="D73" s="4">
        <v>7451</v>
      </c>
      <c r="E73" s="4">
        <v>7459</v>
      </c>
      <c r="F73" s="4">
        <v>7455</v>
      </c>
      <c r="G73" s="4">
        <v>7481</v>
      </c>
      <c r="H73" s="4">
        <v>7502</v>
      </c>
      <c r="I73" s="4">
        <v>7455</v>
      </c>
      <c r="J73" s="13">
        <f t="shared" si="1"/>
        <v>7502</v>
      </c>
    </row>
    <row r="74" spans="1:10" ht="12" customHeight="1" x14ac:dyDescent="0.2">
      <c r="A74" s="7" t="str">
        <f>'Pregnant Women Participating'!A74</f>
        <v>Nebraska</v>
      </c>
      <c r="B74" s="13">
        <v>21630</v>
      </c>
      <c r="C74" s="4">
        <v>21543</v>
      </c>
      <c r="D74" s="4">
        <v>21383</v>
      </c>
      <c r="E74" s="4">
        <v>21259</v>
      </c>
      <c r="F74" s="4">
        <v>21202</v>
      </c>
      <c r="G74" s="4">
        <v>21220</v>
      </c>
      <c r="H74" s="4">
        <v>21196</v>
      </c>
      <c r="I74" s="4">
        <v>20948</v>
      </c>
      <c r="J74" s="13">
        <f t="shared" si="1"/>
        <v>21297.625</v>
      </c>
    </row>
    <row r="75" spans="1:10" ht="12" customHeight="1" x14ac:dyDescent="0.2">
      <c r="A75" s="7" t="str">
        <f>'Pregnant Women Participating'!A75</f>
        <v>North Dakota</v>
      </c>
      <c r="B75" s="13">
        <v>6049</v>
      </c>
      <c r="C75" s="4">
        <v>6004</v>
      </c>
      <c r="D75" s="4">
        <v>5878</v>
      </c>
      <c r="E75" s="4">
        <v>5832</v>
      </c>
      <c r="F75" s="4">
        <v>5757</v>
      </c>
      <c r="G75" s="4">
        <v>5747</v>
      </c>
      <c r="H75" s="4">
        <v>5776</v>
      </c>
      <c r="I75" s="4">
        <v>5784</v>
      </c>
      <c r="J75" s="13">
        <f t="shared" si="1"/>
        <v>5853.375</v>
      </c>
    </row>
    <row r="76" spans="1:10" ht="12" customHeight="1" x14ac:dyDescent="0.2">
      <c r="A76" s="7" t="str">
        <f>'Pregnant Women Participating'!A76</f>
        <v>South Dakota</v>
      </c>
      <c r="B76" s="13">
        <v>7824</v>
      </c>
      <c r="C76" s="4">
        <v>7730</v>
      </c>
      <c r="D76" s="4">
        <v>7598</v>
      </c>
      <c r="E76" s="4">
        <v>7600</v>
      </c>
      <c r="F76" s="4">
        <v>7566</v>
      </c>
      <c r="G76" s="4">
        <v>7556</v>
      </c>
      <c r="H76" s="4">
        <v>7491</v>
      </c>
      <c r="I76" s="4">
        <v>7561</v>
      </c>
      <c r="J76" s="13">
        <f t="shared" si="1"/>
        <v>7615.75</v>
      </c>
    </row>
    <row r="77" spans="1:10" ht="12" customHeight="1" x14ac:dyDescent="0.2">
      <c r="A77" s="7" t="str">
        <f>'Pregnant Women Participating'!A77</f>
        <v>Wyoming</v>
      </c>
      <c r="B77" s="13">
        <v>4414</v>
      </c>
      <c r="C77" s="4">
        <v>4379</v>
      </c>
      <c r="D77" s="4">
        <v>4415</v>
      </c>
      <c r="E77" s="4">
        <v>4484</v>
      </c>
      <c r="F77" s="4">
        <v>4575</v>
      </c>
      <c r="G77" s="4">
        <v>4644</v>
      </c>
      <c r="H77" s="4">
        <v>4690</v>
      </c>
      <c r="I77" s="4">
        <v>4725</v>
      </c>
      <c r="J77" s="13">
        <f t="shared" si="1"/>
        <v>4540.75</v>
      </c>
    </row>
    <row r="78" spans="1:10" ht="12" customHeight="1" x14ac:dyDescent="0.2">
      <c r="A78" s="7" t="str">
        <f>'Pregnant Women Participating'!A78</f>
        <v>Ute Mountain Ute Tribe, CO</v>
      </c>
      <c r="B78" s="13">
        <v>93</v>
      </c>
      <c r="C78" s="4">
        <v>94</v>
      </c>
      <c r="D78" s="4">
        <v>97</v>
      </c>
      <c r="E78" s="4">
        <v>91</v>
      </c>
      <c r="F78" s="4">
        <v>91</v>
      </c>
      <c r="G78" s="4">
        <v>87</v>
      </c>
      <c r="H78" s="4">
        <v>90</v>
      </c>
      <c r="I78" s="4">
        <v>93</v>
      </c>
      <c r="J78" s="13">
        <f t="shared" si="1"/>
        <v>92</v>
      </c>
    </row>
    <row r="79" spans="1:10" ht="12" customHeight="1" x14ac:dyDescent="0.2">
      <c r="A79" s="7" t="str">
        <f>'Pregnant Women Participating'!A79</f>
        <v>Omaha Sioux, NE</v>
      </c>
      <c r="B79" s="13">
        <v>104</v>
      </c>
      <c r="C79" s="4">
        <v>100</v>
      </c>
      <c r="D79" s="4">
        <v>97</v>
      </c>
      <c r="E79" s="4">
        <v>100</v>
      </c>
      <c r="F79" s="4">
        <v>99</v>
      </c>
      <c r="G79" s="4">
        <v>97</v>
      </c>
      <c r="H79" s="4">
        <v>94</v>
      </c>
      <c r="I79" s="4">
        <v>93</v>
      </c>
      <c r="J79" s="13">
        <f t="shared" si="1"/>
        <v>98</v>
      </c>
    </row>
    <row r="80" spans="1:10" ht="12" customHeight="1" x14ac:dyDescent="0.2">
      <c r="A80" s="7" t="str">
        <f>'Pregnant Women Participating'!A80</f>
        <v>Santee Sioux, NE</v>
      </c>
      <c r="B80" s="13">
        <v>31</v>
      </c>
      <c r="C80" s="4">
        <v>31</v>
      </c>
      <c r="D80" s="4">
        <v>33</v>
      </c>
      <c r="E80" s="4">
        <v>26</v>
      </c>
      <c r="F80" s="4">
        <v>27</v>
      </c>
      <c r="G80" s="4">
        <v>22</v>
      </c>
      <c r="H80" s="4">
        <v>23</v>
      </c>
      <c r="I80" s="4">
        <v>29</v>
      </c>
      <c r="J80" s="13">
        <f t="shared" si="1"/>
        <v>27.75</v>
      </c>
    </row>
    <row r="81" spans="1:10" ht="12" customHeight="1" x14ac:dyDescent="0.2">
      <c r="A81" s="7" t="str">
        <f>'Pregnant Women Participating'!A81</f>
        <v>Winnebago Tribe, NE</v>
      </c>
      <c r="B81" s="13">
        <v>73</v>
      </c>
      <c r="C81" s="4">
        <v>64</v>
      </c>
      <c r="D81" s="4">
        <v>65</v>
      </c>
      <c r="E81" s="4">
        <v>63</v>
      </c>
      <c r="F81" s="4">
        <v>57</v>
      </c>
      <c r="G81" s="4">
        <v>55</v>
      </c>
      <c r="H81" s="4">
        <v>49</v>
      </c>
      <c r="I81" s="4">
        <v>51</v>
      </c>
      <c r="J81" s="13">
        <f t="shared" si="1"/>
        <v>59.625</v>
      </c>
    </row>
    <row r="82" spans="1:10" ht="12" customHeight="1" x14ac:dyDescent="0.2">
      <c r="A82" s="7" t="str">
        <f>'Pregnant Women Participating'!A82</f>
        <v>Standing Rock Sioux Tribe, ND</v>
      </c>
      <c r="B82" s="13">
        <v>138</v>
      </c>
      <c r="C82" s="4">
        <v>128</v>
      </c>
      <c r="D82" s="4">
        <v>118</v>
      </c>
      <c r="E82" s="4">
        <v>118</v>
      </c>
      <c r="F82" s="4">
        <v>108</v>
      </c>
      <c r="G82" s="4">
        <v>102</v>
      </c>
      <c r="H82" s="4">
        <v>98</v>
      </c>
      <c r="I82" s="4">
        <v>98</v>
      </c>
      <c r="J82" s="13">
        <f t="shared" si="1"/>
        <v>113.5</v>
      </c>
    </row>
    <row r="83" spans="1:10" ht="12" customHeight="1" x14ac:dyDescent="0.2">
      <c r="A83" s="7" t="str">
        <f>'Pregnant Women Participating'!A83</f>
        <v>Three Affiliated Tribes, ND</v>
      </c>
      <c r="B83" s="13">
        <v>39</v>
      </c>
      <c r="C83" s="4">
        <v>41</v>
      </c>
      <c r="D83" s="4">
        <v>40</v>
      </c>
      <c r="E83" s="4">
        <v>49</v>
      </c>
      <c r="F83" s="4">
        <v>39</v>
      </c>
      <c r="G83" s="4">
        <v>36</v>
      </c>
      <c r="H83" s="4">
        <v>32</v>
      </c>
      <c r="I83" s="4">
        <v>30</v>
      </c>
      <c r="J83" s="13">
        <f t="shared" si="1"/>
        <v>38.25</v>
      </c>
    </row>
    <row r="84" spans="1:10" ht="12" customHeight="1" x14ac:dyDescent="0.2">
      <c r="A84" s="7" t="str">
        <f>'Pregnant Women Participating'!A84</f>
        <v>Cheyenne River Sioux, SD</v>
      </c>
      <c r="B84" s="13">
        <v>249</v>
      </c>
      <c r="C84" s="4">
        <v>227</v>
      </c>
      <c r="D84" s="4">
        <v>230</v>
      </c>
      <c r="E84" s="4">
        <v>236</v>
      </c>
      <c r="F84" s="4">
        <v>242</v>
      </c>
      <c r="G84" s="4">
        <v>238</v>
      </c>
      <c r="H84" s="4">
        <v>224</v>
      </c>
      <c r="I84" s="4">
        <v>226</v>
      </c>
      <c r="J84" s="13">
        <f t="shared" si="1"/>
        <v>234</v>
      </c>
    </row>
    <row r="85" spans="1:10" ht="12" customHeight="1" x14ac:dyDescent="0.2">
      <c r="A85" s="7" t="str">
        <f>'Pregnant Women Participating'!A85</f>
        <v>Rosebud Sioux, SD</v>
      </c>
      <c r="B85" s="13">
        <v>494</v>
      </c>
      <c r="C85" s="4">
        <v>482</v>
      </c>
      <c r="D85" s="4">
        <v>469</v>
      </c>
      <c r="E85" s="4">
        <v>460</v>
      </c>
      <c r="F85" s="4">
        <v>446</v>
      </c>
      <c r="G85" s="4">
        <v>441</v>
      </c>
      <c r="H85" s="4">
        <v>446</v>
      </c>
      <c r="I85" s="4">
        <v>451</v>
      </c>
      <c r="J85" s="13">
        <f t="shared" si="1"/>
        <v>461.125</v>
      </c>
    </row>
    <row r="86" spans="1:10" ht="12" customHeight="1" x14ac:dyDescent="0.2">
      <c r="A86" s="7" t="str">
        <f>'Pregnant Women Participating'!A86</f>
        <v>Northern Arapahoe, WY</v>
      </c>
      <c r="B86" s="13">
        <v>114</v>
      </c>
      <c r="C86" s="4">
        <v>118</v>
      </c>
      <c r="D86" s="4">
        <v>113</v>
      </c>
      <c r="E86" s="4">
        <v>114</v>
      </c>
      <c r="F86" s="4">
        <v>115</v>
      </c>
      <c r="G86" s="4">
        <v>111</v>
      </c>
      <c r="H86" s="4">
        <v>113</v>
      </c>
      <c r="I86" s="4">
        <v>110</v>
      </c>
      <c r="J86" s="13">
        <f t="shared" si="1"/>
        <v>113.5</v>
      </c>
    </row>
    <row r="87" spans="1:10" ht="12" customHeight="1" x14ac:dyDescent="0.2">
      <c r="A87" s="7" t="str">
        <f>'Pregnant Women Participating'!A87</f>
        <v>Shoshone Tribe, WY</v>
      </c>
      <c r="B87" s="13">
        <v>45</v>
      </c>
      <c r="C87" s="4">
        <v>44</v>
      </c>
      <c r="D87" s="4">
        <v>44</v>
      </c>
      <c r="E87" s="4">
        <v>40</v>
      </c>
      <c r="F87" s="4">
        <v>39</v>
      </c>
      <c r="G87" s="4">
        <v>43</v>
      </c>
      <c r="H87" s="4">
        <v>49</v>
      </c>
      <c r="I87" s="4">
        <v>51</v>
      </c>
      <c r="J87" s="13">
        <f t="shared" si="1"/>
        <v>44.375</v>
      </c>
    </row>
    <row r="88" spans="1:10" s="17" customFormat="1" ht="24.75" customHeight="1" x14ac:dyDescent="0.2">
      <c r="A88" s="14" t="str">
        <f>'Pregnant Women Participating'!A88</f>
        <v>Mountain Plains</v>
      </c>
      <c r="B88" s="15">
        <v>183301</v>
      </c>
      <c r="C88" s="15">
        <v>181181</v>
      </c>
      <c r="D88" s="15">
        <v>179418</v>
      </c>
      <c r="E88" s="15">
        <v>178756</v>
      </c>
      <c r="F88" s="15">
        <v>177942</v>
      </c>
      <c r="G88" s="15">
        <v>178648</v>
      </c>
      <c r="H88" s="15">
        <v>178696</v>
      </c>
      <c r="I88" s="15">
        <v>178015</v>
      </c>
      <c r="J88" s="16">
        <f t="shared" si="1"/>
        <v>179494.625</v>
      </c>
    </row>
    <row r="89" spans="1:10" ht="12" customHeight="1" x14ac:dyDescent="0.2">
      <c r="A89" s="8" t="str">
        <f>'Pregnant Women Participating'!A89</f>
        <v>Alaska</v>
      </c>
      <c r="B89" s="13">
        <v>7785</v>
      </c>
      <c r="C89" s="4">
        <v>7605</v>
      </c>
      <c r="D89" s="4">
        <v>7540</v>
      </c>
      <c r="E89" s="4">
        <v>7502</v>
      </c>
      <c r="F89" s="4">
        <v>7397</v>
      </c>
      <c r="G89" s="4">
        <v>7381</v>
      </c>
      <c r="H89" s="4">
        <v>7399</v>
      </c>
      <c r="I89" s="4">
        <v>7404</v>
      </c>
      <c r="J89" s="13">
        <f t="shared" si="1"/>
        <v>7501.625</v>
      </c>
    </row>
    <row r="90" spans="1:10" ht="12" customHeight="1" x14ac:dyDescent="0.2">
      <c r="A90" s="8" t="str">
        <f>'Pregnant Women Participating'!A90</f>
        <v>American Samoa</v>
      </c>
      <c r="B90" s="13">
        <v>2461</v>
      </c>
      <c r="C90" s="4">
        <v>2422</v>
      </c>
      <c r="D90" s="4">
        <v>2414</v>
      </c>
      <c r="E90" s="4">
        <v>2459</v>
      </c>
      <c r="F90" s="4">
        <v>2425</v>
      </c>
      <c r="G90" s="4">
        <v>2479</v>
      </c>
      <c r="H90" s="4">
        <v>2440</v>
      </c>
      <c r="I90" s="4">
        <v>2415</v>
      </c>
      <c r="J90" s="13">
        <f t="shared" si="1"/>
        <v>2439.375</v>
      </c>
    </row>
    <row r="91" spans="1:10" ht="12" customHeight="1" x14ac:dyDescent="0.2">
      <c r="A91" s="8" t="str">
        <f>'Pregnant Women Participating'!A91</f>
        <v>California</v>
      </c>
      <c r="B91" s="13">
        <v>618088</v>
      </c>
      <c r="C91" s="4">
        <v>613037</v>
      </c>
      <c r="D91" s="4">
        <v>613124</v>
      </c>
      <c r="E91" s="4">
        <v>611845</v>
      </c>
      <c r="F91" s="4">
        <v>611969</v>
      </c>
      <c r="G91" s="4">
        <v>614653</v>
      </c>
      <c r="H91" s="4">
        <v>612429</v>
      </c>
      <c r="I91" s="4">
        <v>612601</v>
      </c>
      <c r="J91" s="13">
        <f t="shared" si="1"/>
        <v>613468.25</v>
      </c>
    </row>
    <row r="92" spans="1:10" ht="12" customHeight="1" x14ac:dyDescent="0.2">
      <c r="A92" s="8" t="str">
        <f>'Pregnant Women Participating'!A92</f>
        <v>Guam</v>
      </c>
      <c r="B92" s="13">
        <v>3674</v>
      </c>
      <c r="C92" s="4">
        <v>3612</v>
      </c>
      <c r="D92" s="4">
        <v>3576</v>
      </c>
      <c r="E92" s="4">
        <v>3586</v>
      </c>
      <c r="F92" s="4">
        <v>3597</v>
      </c>
      <c r="G92" s="4">
        <v>3595</v>
      </c>
      <c r="H92" s="4">
        <v>3529</v>
      </c>
      <c r="I92" s="4">
        <v>3571</v>
      </c>
      <c r="J92" s="13">
        <f t="shared" si="1"/>
        <v>3592.5</v>
      </c>
    </row>
    <row r="93" spans="1:10" ht="12" customHeight="1" x14ac:dyDescent="0.2">
      <c r="A93" s="8" t="str">
        <f>'Pregnant Women Participating'!A93</f>
        <v>Hawaii</v>
      </c>
      <c r="B93" s="13">
        <v>15217</v>
      </c>
      <c r="C93" s="4">
        <v>14957</v>
      </c>
      <c r="D93" s="4">
        <v>14939</v>
      </c>
      <c r="E93" s="4">
        <v>15094</v>
      </c>
      <c r="F93" s="4">
        <v>14833</v>
      </c>
      <c r="G93" s="4">
        <v>14866</v>
      </c>
      <c r="H93" s="4">
        <v>14899</v>
      </c>
      <c r="I93" s="4">
        <v>14723</v>
      </c>
      <c r="J93" s="13">
        <f t="shared" si="1"/>
        <v>14941</v>
      </c>
    </row>
    <row r="94" spans="1:10" ht="12" customHeight="1" x14ac:dyDescent="0.2">
      <c r="A94" s="8" t="str">
        <f>'Pregnant Women Participating'!A94</f>
        <v>Idaho</v>
      </c>
      <c r="B94" s="13">
        <v>18709</v>
      </c>
      <c r="C94" s="4">
        <v>18635</v>
      </c>
      <c r="D94" s="4">
        <v>18329</v>
      </c>
      <c r="E94" s="4">
        <v>18563</v>
      </c>
      <c r="F94" s="4">
        <v>18526</v>
      </c>
      <c r="G94" s="4">
        <v>18476</v>
      </c>
      <c r="H94" s="4">
        <v>18372</v>
      </c>
      <c r="I94" s="4">
        <v>18374</v>
      </c>
      <c r="J94" s="13">
        <f t="shared" si="1"/>
        <v>18498</v>
      </c>
    </row>
    <row r="95" spans="1:10" ht="12" customHeight="1" x14ac:dyDescent="0.2">
      <c r="A95" s="8" t="str">
        <f>'Pregnant Women Participating'!A95</f>
        <v>Nevada</v>
      </c>
      <c r="B95" s="13">
        <v>31904</v>
      </c>
      <c r="C95" s="4">
        <v>31235</v>
      </c>
      <c r="D95" s="4">
        <v>30793</v>
      </c>
      <c r="E95" s="4">
        <v>30524</v>
      </c>
      <c r="F95" s="4">
        <v>30536</v>
      </c>
      <c r="G95" s="4">
        <v>30642</v>
      </c>
      <c r="H95" s="4">
        <v>30898</v>
      </c>
      <c r="I95" s="4">
        <v>30902</v>
      </c>
      <c r="J95" s="13">
        <f t="shared" si="1"/>
        <v>30929.25</v>
      </c>
    </row>
    <row r="96" spans="1:10" ht="12" customHeight="1" x14ac:dyDescent="0.2">
      <c r="A96" s="8" t="str">
        <f>'Pregnant Women Participating'!A96</f>
        <v>Oregon</v>
      </c>
      <c r="B96" s="13">
        <v>49344</v>
      </c>
      <c r="C96" s="4">
        <v>49104</v>
      </c>
      <c r="D96" s="4">
        <v>48908</v>
      </c>
      <c r="E96" s="4">
        <v>48762</v>
      </c>
      <c r="F96" s="4">
        <v>48793</v>
      </c>
      <c r="G96" s="4">
        <v>48945</v>
      </c>
      <c r="H96" s="4">
        <v>49137</v>
      </c>
      <c r="I96" s="4">
        <v>49104</v>
      </c>
      <c r="J96" s="13">
        <f t="shared" si="1"/>
        <v>49012.125</v>
      </c>
    </row>
    <row r="97" spans="1:10" ht="12" customHeight="1" x14ac:dyDescent="0.2">
      <c r="A97" s="8" t="str">
        <f>'Pregnant Women Participating'!A97</f>
        <v>Washington</v>
      </c>
      <c r="B97" s="13">
        <v>85779</v>
      </c>
      <c r="C97" s="4">
        <v>84910</v>
      </c>
      <c r="D97" s="4">
        <v>83994</v>
      </c>
      <c r="E97" s="4">
        <v>84172</v>
      </c>
      <c r="F97" s="4">
        <v>83693</v>
      </c>
      <c r="G97" s="4">
        <v>84310</v>
      </c>
      <c r="H97" s="4">
        <v>84135</v>
      </c>
      <c r="I97" s="4">
        <v>83946</v>
      </c>
      <c r="J97" s="13">
        <f t="shared" si="1"/>
        <v>84367.375</v>
      </c>
    </row>
    <row r="98" spans="1:10" ht="12" customHeight="1" x14ac:dyDescent="0.2">
      <c r="A98" s="8" t="str">
        <f>'Pregnant Women Participating'!A98</f>
        <v>Northern Marianas</v>
      </c>
      <c r="B98" s="13">
        <v>1523</v>
      </c>
      <c r="C98" s="4">
        <v>1520</v>
      </c>
      <c r="D98" s="4">
        <v>1526</v>
      </c>
      <c r="E98" s="4">
        <v>1505</v>
      </c>
      <c r="F98" s="4">
        <v>1483</v>
      </c>
      <c r="G98" s="4">
        <v>1493</v>
      </c>
      <c r="H98" s="4">
        <v>1500</v>
      </c>
      <c r="I98" s="4">
        <v>1426</v>
      </c>
      <c r="J98" s="13">
        <f t="shared" si="1"/>
        <v>1497</v>
      </c>
    </row>
    <row r="99" spans="1:10" ht="12" customHeight="1" x14ac:dyDescent="0.2">
      <c r="A99" s="8" t="str">
        <f>'Pregnant Women Participating'!A99</f>
        <v>Inter-Tribal Council, NV</v>
      </c>
      <c r="B99" s="13">
        <v>253</v>
      </c>
      <c r="C99" s="4">
        <v>283</v>
      </c>
      <c r="D99" s="4">
        <v>282</v>
      </c>
      <c r="E99" s="4">
        <v>262</v>
      </c>
      <c r="F99" s="4">
        <v>267</v>
      </c>
      <c r="G99" s="4">
        <v>266</v>
      </c>
      <c r="H99" s="4">
        <v>272</v>
      </c>
      <c r="I99" s="4">
        <v>277</v>
      </c>
      <c r="J99" s="13">
        <f t="shared" si="1"/>
        <v>270.25</v>
      </c>
    </row>
    <row r="100" spans="1:10" s="17" customFormat="1" ht="24.75" customHeight="1" x14ac:dyDescent="0.2">
      <c r="A100" s="14" t="str">
        <f>'Pregnant Women Participating'!A100</f>
        <v>Western Region</v>
      </c>
      <c r="B100" s="15">
        <v>834737</v>
      </c>
      <c r="C100" s="15">
        <v>827320</v>
      </c>
      <c r="D100" s="15">
        <v>825425</v>
      </c>
      <c r="E100" s="15">
        <v>824274</v>
      </c>
      <c r="F100" s="15">
        <v>823519</v>
      </c>
      <c r="G100" s="15">
        <v>827106</v>
      </c>
      <c r="H100" s="15">
        <v>825010</v>
      </c>
      <c r="I100" s="15">
        <v>824743</v>
      </c>
      <c r="J100" s="16">
        <f t="shared" si="1"/>
        <v>826516.75</v>
      </c>
    </row>
    <row r="101" spans="1:10" s="31" customFormat="1" ht="16.5" customHeight="1" thickBot="1" x14ac:dyDescent="0.25">
      <c r="A101" s="28" t="str">
        <f>'Pregnant Women Participating'!A101</f>
        <v>TOTAL</v>
      </c>
      <c r="B101" s="29">
        <v>3899937</v>
      </c>
      <c r="C101" s="30">
        <v>3850806</v>
      </c>
      <c r="D101" s="30">
        <v>3825606</v>
      </c>
      <c r="E101" s="30">
        <v>3821272</v>
      </c>
      <c r="F101" s="30">
        <v>3808843</v>
      </c>
      <c r="G101" s="30">
        <v>3825784</v>
      </c>
      <c r="H101" s="30">
        <v>3825444</v>
      </c>
      <c r="I101" s="30">
        <v>3814582</v>
      </c>
      <c r="J101" s="29">
        <f t="shared" si="1"/>
        <v>3834034.25</v>
      </c>
    </row>
    <row r="102" spans="1:10" ht="12.75" customHeight="1" thickTop="1" x14ac:dyDescent="0.2">
      <c r="A102" s="9"/>
    </row>
    <row r="103" spans="1:10" x14ac:dyDescent="0.2">
      <c r="A103" s="9"/>
    </row>
    <row r="104" spans="1:10" customFormat="1" ht="12.75" x14ac:dyDescent="0.2">
      <c r="A104" s="10" t="s">
        <v>1</v>
      </c>
    </row>
  </sheetData>
  <phoneticPr fontId="2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pageSetUpPr fitToPage="1"/>
  </sheetPr>
  <dimension ref="A1:J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9" width="11.7109375" style="3" customWidth="1"/>
    <col min="10" max="10" width="13.7109375" style="3" customWidth="1"/>
    <col min="11" max="16384" width="9.140625" style="3"/>
  </cols>
  <sheetData>
    <row r="1" spans="1:10" ht="12" customHeight="1" x14ac:dyDescent="0.2">
      <c r="A1" s="10" t="s">
        <v>6</v>
      </c>
      <c r="B1" s="2"/>
      <c r="C1" s="2"/>
      <c r="D1" s="2"/>
      <c r="E1" s="2"/>
      <c r="F1" s="2"/>
      <c r="G1" s="2"/>
      <c r="H1" s="2"/>
      <c r="I1" s="2"/>
    </row>
    <row r="2" spans="1:10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  <c r="I2" s="2"/>
    </row>
    <row r="3" spans="1:10" ht="12" customHeight="1" x14ac:dyDescent="0.2">
      <c r="A3" s="1" t="str">
        <f>'Pregnant Women Participating'!A3</f>
        <v>Data as of August 14, 2026</v>
      </c>
      <c r="B3" s="2"/>
      <c r="C3" s="2"/>
      <c r="D3" s="2"/>
      <c r="E3" s="2"/>
      <c r="F3" s="2"/>
      <c r="G3" s="2"/>
      <c r="H3" s="2"/>
      <c r="I3" s="2"/>
    </row>
    <row r="4" spans="1:10" ht="12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9">
        <f>DATE(RIGHT(A2,4),5,1)</f>
        <v>46143</v>
      </c>
      <c r="J5" s="12" t="s">
        <v>12</v>
      </c>
    </row>
    <row r="6" spans="1:10" ht="12" customHeight="1" x14ac:dyDescent="0.2">
      <c r="A6" s="7" t="str">
        <f>'Pregnant Women Participating'!A6</f>
        <v>Connecticut</v>
      </c>
      <c r="B6" s="13">
        <v>53325</v>
      </c>
      <c r="C6" s="4">
        <v>52329</v>
      </c>
      <c r="D6" s="4">
        <v>51932</v>
      </c>
      <c r="E6" s="4">
        <v>51477</v>
      </c>
      <c r="F6" s="4">
        <v>50615</v>
      </c>
      <c r="G6" s="4">
        <v>50952</v>
      </c>
      <c r="H6" s="4">
        <v>50892</v>
      </c>
      <c r="I6" s="4">
        <v>49972</v>
      </c>
      <c r="J6" s="13">
        <f t="shared" ref="J6:J14" si="0">IF(SUM(B6:I6)&gt;0,AVERAGE(B6:I6)," ")</f>
        <v>51436.75</v>
      </c>
    </row>
    <row r="7" spans="1:10" ht="12" customHeight="1" x14ac:dyDescent="0.2">
      <c r="A7" s="7" t="str">
        <f>'Pregnant Women Participating'!A7</f>
        <v>Maine</v>
      </c>
      <c r="B7" s="13">
        <v>19307</v>
      </c>
      <c r="C7" s="4">
        <v>18969</v>
      </c>
      <c r="D7" s="4">
        <v>18717</v>
      </c>
      <c r="E7" s="4">
        <v>18810</v>
      </c>
      <c r="F7" s="4">
        <v>18615</v>
      </c>
      <c r="G7" s="4">
        <v>18745</v>
      </c>
      <c r="H7" s="4">
        <v>18846</v>
      </c>
      <c r="I7" s="4">
        <v>18822</v>
      </c>
      <c r="J7" s="13">
        <f t="shared" si="0"/>
        <v>18853.875</v>
      </c>
    </row>
    <row r="8" spans="1:10" ht="12" customHeight="1" x14ac:dyDescent="0.2">
      <c r="A8" s="7" t="str">
        <f>'Pregnant Women Participating'!A8</f>
        <v>Massachusetts</v>
      </c>
      <c r="B8" s="13">
        <v>119374</v>
      </c>
      <c r="C8" s="4">
        <v>117547</v>
      </c>
      <c r="D8" s="4">
        <v>116604</v>
      </c>
      <c r="E8" s="4">
        <v>116473</v>
      </c>
      <c r="F8" s="4">
        <v>115698</v>
      </c>
      <c r="G8" s="4">
        <v>116680</v>
      </c>
      <c r="H8" s="4">
        <v>116743</v>
      </c>
      <c r="I8" s="4">
        <v>116378</v>
      </c>
      <c r="J8" s="13">
        <f t="shared" si="0"/>
        <v>116937.125</v>
      </c>
    </row>
    <row r="9" spans="1:10" ht="12" customHeight="1" x14ac:dyDescent="0.2">
      <c r="A9" s="7" t="str">
        <f>'Pregnant Women Participating'!A9</f>
        <v>New Hampshire</v>
      </c>
      <c r="B9" s="13">
        <v>12275</v>
      </c>
      <c r="C9" s="4">
        <v>12035</v>
      </c>
      <c r="D9" s="4">
        <v>12111</v>
      </c>
      <c r="E9" s="4">
        <v>12131</v>
      </c>
      <c r="F9" s="4">
        <v>11933</v>
      </c>
      <c r="G9" s="4">
        <v>12338</v>
      </c>
      <c r="H9" s="4">
        <v>12579</v>
      </c>
      <c r="I9" s="4">
        <v>12606</v>
      </c>
      <c r="J9" s="13">
        <f t="shared" si="0"/>
        <v>12251</v>
      </c>
    </row>
    <row r="10" spans="1:10" ht="12" customHeight="1" x14ac:dyDescent="0.2">
      <c r="A10" s="7" t="str">
        <f>'Pregnant Women Participating'!A10</f>
        <v>New York</v>
      </c>
      <c r="B10" s="13">
        <v>462325</v>
      </c>
      <c r="C10" s="4">
        <v>457535</v>
      </c>
      <c r="D10" s="4">
        <v>457883</v>
      </c>
      <c r="E10" s="4">
        <v>459999</v>
      </c>
      <c r="F10" s="4">
        <v>458318</v>
      </c>
      <c r="G10" s="4">
        <v>463188</v>
      </c>
      <c r="H10" s="4">
        <v>464070</v>
      </c>
      <c r="I10" s="4">
        <v>462966</v>
      </c>
      <c r="J10" s="13">
        <f t="shared" si="0"/>
        <v>460785.5</v>
      </c>
    </row>
    <row r="11" spans="1:10" ht="12" customHeight="1" x14ac:dyDescent="0.2">
      <c r="A11" s="7" t="str">
        <f>'Pregnant Women Participating'!A11</f>
        <v>Rhode Island</v>
      </c>
      <c r="B11" s="13">
        <v>18002</v>
      </c>
      <c r="C11" s="4">
        <v>17458</v>
      </c>
      <c r="D11" s="4">
        <v>17365</v>
      </c>
      <c r="E11" s="4">
        <v>17607</v>
      </c>
      <c r="F11" s="4">
        <v>17172</v>
      </c>
      <c r="G11" s="4">
        <v>17303</v>
      </c>
      <c r="H11" s="4">
        <v>17227</v>
      </c>
      <c r="I11" s="4">
        <v>17298</v>
      </c>
      <c r="J11" s="13">
        <f t="shared" si="0"/>
        <v>17429</v>
      </c>
    </row>
    <row r="12" spans="1:10" ht="12" customHeight="1" x14ac:dyDescent="0.2">
      <c r="A12" s="7" t="str">
        <f>'Pregnant Women Participating'!A12</f>
        <v>Vermont</v>
      </c>
      <c r="B12" s="13">
        <v>10521</v>
      </c>
      <c r="C12" s="4">
        <v>10434</v>
      </c>
      <c r="D12" s="4">
        <v>10479</v>
      </c>
      <c r="E12" s="4">
        <v>10497</v>
      </c>
      <c r="F12" s="4">
        <v>10467</v>
      </c>
      <c r="G12" s="4">
        <v>10576</v>
      </c>
      <c r="H12" s="4">
        <v>10631</v>
      </c>
      <c r="I12" s="4">
        <v>10616</v>
      </c>
      <c r="J12" s="13">
        <f t="shared" si="0"/>
        <v>10527.625</v>
      </c>
    </row>
    <row r="13" spans="1:10" ht="12" customHeight="1" x14ac:dyDescent="0.2">
      <c r="A13" s="7" t="str">
        <f>'Pregnant Women Participating'!A13</f>
        <v>Virgin Islands</v>
      </c>
      <c r="B13" s="13">
        <v>2369</v>
      </c>
      <c r="C13" s="4">
        <v>2354</v>
      </c>
      <c r="D13" s="4">
        <v>2307</v>
      </c>
      <c r="E13" s="4">
        <v>2307</v>
      </c>
      <c r="F13" s="4">
        <v>2214</v>
      </c>
      <c r="G13" s="4">
        <v>2172</v>
      </c>
      <c r="H13" s="4">
        <v>2152</v>
      </c>
      <c r="I13" s="4">
        <v>0</v>
      </c>
      <c r="J13" s="13">
        <f t="shared" si="0"/>
        <v>1984.375</v>
      </c>
    </row>
    <row r="14" spans="1:10" ht="12" customHeight="1" x14ac:dyDescent="0.2">
      <c r="A14" s="7" t="str">
        <f>'Pregnant Women Participating'!A14</f>
        <v>Pleasant Point, ME</v>
      </c>
      <c r="B14" s="13">
        <v>37</v>
      </c>
      <c r="C14" s="4">
        <v>41</v>
      </c>
      <c r="D14" s="4">
        <v>40</v>
      </c>
      <c r="E14" s="4">
        <v>44</v>
      </c>
      <c r="F14" s="4">
        <v>38</v>
      </c>
      <c r="G14" s="4">
        <v>44</v>
      </c>
      <c r="H14" s="4">
        <v>41</v>
      </c>
      <c r="I14" s="4">
        <v>43</v>
      </c>
      <c r="J14" s="13">
        <f t="shared" si="0"/>
        <v>41</v>
      </c>
    </row>
    <row r="15" spans="1:10" s="17" customFormat="1" ht="24.75" customHeight="1" x14ac:dyDescent="0.2">
      <c r="A15" s="14" t="str">
        <f>'Pregnant Women Participating'!A15</f>
        <v>Northeast Region</v>
      </c>
      <c r="B15" s="16">
        <v>697535</v>
      </c>
      <c r="C15" s="15">
        <v>688702</v>
      </c>
      <c r="D15" s="15">
        <v>687438</v>
      </c>
      <c r="E15" s="15">
        <v>689345</v>
      </c>
      <c r="F15" s="15">
        <v>685070</v>
      </c>
      <c r="G15" s="15">
        <v>691998</v>
      </c>
      <c r="H15" s="15">
        <v>693181</v>
      </c>
      <c r="I15" s="15">
        <v>688701</v>
      </c>
      <c r="J15" s="16">
        <f t="shared" ref="J15:J101" si="1">IF(SUM(B15:I15)&gt;0,AVERAGE(B15:I15)," ")</f>
        <v>690246.25</v>
      </c>
    </row>
    <row r="16" spans="1:10" ht="12" customHeight="1" x14ac:dyDescent="0.2">
      <c r="A16" s="7" t="str">
        <f>'Pregnant Women Participating'!A16</f>
        <v>Delaware</v>
      </c>
      <c r="B16" s="4">
        <v>23829</v>
      </c>
      <c r="C16" s="4">
        <v>23604</v>
      </c>
      <c r="D16" s="4">
        <v>23681</v>
      </c>
      <c r="E16" s="4">
        <v>23640</v>
      </c>
      <c r="F16" s="4">
        <v>23542</v>
      </c>
      <c r="G16" s="4">
        <v>23523</v>
      </c>
      <c r="H16" s="4">
        <v>23329</v>
      </c>
      <c r="I16" s="4">
        <v>23316</v>
      </c>
      <c r="J16" s="13">
        <f t="shared" si="1"/>
        <v>23558</v>
      </c>
    </row>
    <row r="17" spans="1:10" ht="12" customHeight="1" x14ac:dyDescent="0.2">
      <c r="A17" s="7" t="str">
        <f>'Pregnant Women Participating'!A17</f>
        <v>District of Columbia</v>
      </c>
      <c r="B17" s="4">
        <v>12064</v>
      </c>
      <c r="C17" s="4">
        <v>11892</v>
      </c>
      <c r="D17" s="4">
        <v>11796</v>
      </c>
      <c r="E17" s="4">
        <v>11739</v>
      </c>
      <c r="F17" s="4">
        <v>11596</v>
      </c>
      <c r="G17" s="4">
        <v>11667</v>
      </c>
      <c r="H17" s="4">
        <v>11709</v>
      </c>
      <c r="I17" s="4">
        <v>11692</v>
      </c>
      <c r="J17" s="13">
        <f t="shared" si="1"/>
        <v>11769.375</v>
      </c>
    </row>
    <row r="18" spans="1:10" ht="12" customHeight="1" x14ac:dyDescent="0.2">
      <c r="A18" s="7" t="str">
        <f>'Pregnant Women Participating'!A18</f>
        <v>Maryland</v>
      </c>
      <c r="B18" s="4">
        <v>121840</v>
      </c>
      <c r="C18" s="4">
        <v>119706</v>
      </c>
      <c r="D18" s="4">
        <v>118204</v>
      </c>
      <c r="E18" s="4">
        <v>116739</v>
      </c>
      <c r="F18" s="4">
        <v>114779</v>
      </c>
      <c r="G18" s="4">
        <v>116052</v>
      </c>
      <c r="H18" s="4">
        <v>115942</v>
      </c>
      <c r="I18" s="4">
        <v>116124</v>
      </c>
      <c r="J18" s="13">
        <f t="shared" si="1"/>
        <v>117423.25</v>
      </c>
    </row>
    <row r="19" spans="1:10" ht="12" customHeight="1" x14ac:dyDescent="0.2">
      <c r="A19" s="7" t="str">
        <f>'Pregnant Women Participating'!A19</f>
        <v>New Jersey</v>
      </c>
      <c r="B19" s="4">
        <v>163691</v>
      </c>
      <c r="C19" s="4">
        <v>162371</v>
      </c>
      <c r="D19" s="4">
        <v>161078</v>
      </c>
      <c r="E19" s="4">
        <v>160254</v>
      </c>
      <c r="F19" s="4">
        <v>159846</v>
      </c>
      <c r="G19" s="4">
        <v>160875</v>
      </c>
      <c r="H19" s="4">
        <v>161360</v>
      </c>
      <c r="I19" s="4">
        <v>161784</v>
      </c>
      <c r="J19" s="13">
        <f t="shared" si="1"/>
        <v>161407.375</v>
      </c>
    </row>
    <row r="20" spans="1:10" ht="12" customHeight="1" x14ac:dyDescent="0.2">
      <c r="A20" s="7" t="str">
        <f>'Pregnant Women Participating'!A20</f>
        <v>Pennsylvania</v>
      </c>
      <c r="B20" s="4">
        <v>184674</v>
      </c>
      <c r="C20" s="4">
        <v>180518</v>
      </c>
      <c r="D20" s="4">
        <v>176850</v>
      </c>
      <c r="E20" s="4">
        <v>175065</v>
      </c>
      <c r="F20" s="4">
        <v>174242</v>
      </c>
      <c r="G20" s="4">
        <v>174039</v>
      </c>
      <c r="H20" s="4">
        <v>175868</v>
      </c>
      <c r="I20" s="4">
        <v>176302</v>
      </c>
      <c r="J20" s="13">
        <f t="shared" si="1"/>
        <v>177194.75</v>
      </c>
    </row>
    <row r="21" spans="1:10" ht="12" customHeight="1" x14ac:dyDescent="0.2">
      <c r="A21" s="7" t="str">
        <f>'Pregnant Women Participating'!A21</f>
        <v>Puerto Rico</v>
      </c>
      <c r="B21" s="4">
        <v>88468</v>
      </c>
      <c r="C21" s="4">
        <v>87195</v>
      </c>
      <c r="D21" s="4">
        <v>87127</v>
      </c>
      <c r="E21" s="4">
        <v>87198</v>
      </c>
      <c r="F21" s="4">
        <v>87626</v>
      </c>
      <c r="G21" s="4">
        <v>88229</v>
      </c>
      <c r="H21" s="4">
        <v>88791</v>
      </c>
      <c r="I21" s="4">
        <v>88682</v>
      </c>
      <c r="J21" s="13">
        <f t="shared" si="1"/>
        <v>87914.5</v>
      </c>
    </row>
    <row r="22" spans="1:10" ht="12" customHeight="1" x14ac:dyDescent="0.2">
      <c r="A22" s="7" t="str">
        <f>'Pregnant Women Participating'!A22</f>
        <v>Virginia</v>
      </c>
      <c r="B22" s="4">
        <v>104522</v>
      </c>
      <c r="C22" s="4">
        <v>101443</v>
      </c>
      <c r="D22" s="4">
        <v>99854</v>
      </c>
      <c r="E22" s="4">
        <v>98711</v>
      </c>
      <c r="F22" s="4">
        <v>97911</v>
      </c>
      <c r="G22" s="4">
        <v>98229</v>
      </c>
      <c r="H22" s="4">
        <v>98234</v>
      </c>
      <c r="I22" s="4">
        <v>97251</v>
      </c>
      <c r="J22" s="13">
        <f t="shared" si="1"/>
        <v>99519.375</v>
      </c>
    </row>
    <row r="23" spans="1:10" ht="12" customHeight="1" x14ac:dyDescent="0.2">
      <c r="A23" s="7" t="str">
        <f>'Pregnant Women Participating'!A23</f>
        <v>West Virginia</v>
      </c>
      <c r="B23" s="4">
        <v>35946</v>
      </c>
      <c r="C23" s="4">
        <v>35432</v>
      </c>
      <c r="D23" s="4">
        <v>35079</v>
      </c>
      <c r="E23" s="4">
        <v>35234</v>
      </c>
      <c r="F23" s="4">
        <v>34802</v>
      </c>
      <c r="G23" s="4">
        <v>34941</v>
      </c>
      <c r="H23" s="4">
        <v>34816</v>
      </c>
      <c r="I23" s="4">
        <v>34674</v>
      </c>
      <c r="J23" s="13">
        <f t="shared" si="1"/>
        <v>35115.5</v>
      </c>
    </row>
    <row r="24" spans="1:10" s="17" customFormat="1" ht="24.75" customHeight="1" x14ac:dyDescent="0.2">
      <c r="A24" s="14" t="str">
        <f>'Pregnant Women Participating'!A24</f>
        <v>Mid-Atlantic Region</v>
      </c>
      <c r="B24" s="15">
        <v>735034</v>
      </c>
      <c r="C24" s="15">
        <v>722161</v>
      </c>
      <c r="D24" s="15">
        <v>713669</v>
      </c>
      <c r="E24" s="15">
        <v>708580</v>
      </c>
      <c r="F24" s="15">
        <v>704344</v>
      </c>
      <c r="G24" s="15">
        <v>707555</v>
      </c>
      <c r="H24" s="15">
        <v>710049</v>
      </c>
      <c r="I24" s="15">
        <v>709825</v>
      </c>
      <c r="J24" s="16">
        <f t="shared" si="1"/>
        <v>713902.125</v>
      </c>
    </row>
    <row r="25" spans="1:10" ht="12" customHeight="1" x14ac:dyDescent="0.2">
      <c r="A25" s="7" t="str">
        <f>'Pregnant Women Participating'!A25</f>
        <v>Alabama</v>
      </c>
      <c r="B25" s="4">
        <v>107359</v>
      </c>
      <c r="C25" s="4">
        <v>101539</v>
      </c>
      <c r="D25" s="4">
        <v>103385</v>
      </c>
      <c r="E25" s="4">
        <v>107624</v>
      </c>
      <c r="F25" s="4">
        <v>106917</v>
      </c>
      <c r="G25" s="4">
        <v>107446</v>
      </c>
      <c r="H25" s="4">
        <v>108360</v>
      </c>
      <c r="I25" s="4">
        <v>108441</v>
      </c>
      <c r="J25" s="13">
        <f t="shared" si="1"/>
        <v>106383.875</v>
      </c>
    </row>
    <row r="26" spans="1:10" ht="12" customHeight="1" x14ac:dyDescent="0.2">
      <c r="A26" s="7" t="str">
        <f>'Pregnant Women Participating'!A26</f>
        <v>Florida</v>
      </c>
      <c r="B26" s="4">
        <v>431243</v>
      </c>
      <c r="C26" s="4">
        <v>417197</v>
      </c>
      <c r="D26" s="4">
        <v>411640</v>
      </c>
      <c r="E26" s="4">
        <v>410236</v>
      </c>
      <c r="F26" s="4">
        <v>404838</v>
      </c>
      <c r="G26" s="4">
        <v>406331</v>
      </c>
      <c r="H26" s="4">
        <v>403413</v>
      </c>
      <c r="I26" s="4">
        <v>391605</v>
      </c>
      <c r="J26" s="13">
        <f t="shared" si="1"/>
        <v>409562.875</v>
      </c>
    </row>
    <row r="27" spans="1:10" ht="12" customHeight="1" x14ac:dyDescent="0.2">
      <c r="A27" s="7" t="str">
        <f>'Pregnant Women Participating'!A27</f>
        <v>Georgia</v>
      </c>
      <c r="B27" s="4">
        <v>247706</v>
      </c>
      <c r="C27" s="4">
        <v>246833</v>
      </c>
      <c r="D27" s="4">
        <v>246278</v>
      </c>
      <c r="E27" s="4">
        <v>246758</v>
      </c>
      <c r="F27" s="4">
        <v>245289</v>
      </c>
      <c r="G27" s="4">
        <v>244719</v>
      </c>
      <c r="H27" s="4">
        <v>244037</v>
      </c>
      <c r="I27" s="4">
        <v>244144</v>
      </c>
      <c r="J27" s="13">
        <f t="shared" si="1"/>
        <v>245720.5</v>
      </c>
    </row>
    <row r="28" spans="1:10" ht="12" customHeight="1" x14ac:dyDescent="0.2">
      <c r="A28" s="7" t="str">
        <f>'Pregnant Women Participating'!A28</f>
        <v>Kentucky</v>
      </c>
      <c r="B28" s="4">
        <v>107461</v>
      </c>
      <c r="C28" s="4">
        <v>105619</v>
      </c>
      <c r="D28" s="4">
        <v>104518</v>
      </c>
      <c r="E28" s="4">
        <v>103818</v>
      </c>
      <c r="F28" s="4">
        <v>103609</v>
      </c>
      <c r="G28" s="4">
        <v>104228</v>
      </c>
      <c r="H28" s="4">
        <v>104180</v>
      </c>
      <c r="I28" s="4">
        <v>103946</v>
      </c>
      <c r="J28" s="13">
        <f t="shared" si="1"/>
        <v>104672.375</v>
      </c>
    </row>
    <row r="29" spans="1:10" ht="12" customHeight="1" x14ac:dyDescent="0.2">
      <c r="A29" s="7" t="str">
        <f>'Pregnant Women Participating'!A29</f>
        <v>Mississippi</v>
      </c>
      <c r="B29" s="4">
        <v>57967</v>
      </c>
      <c r="C29" s="4">
        <v>56770</v>
      </c>
      <c r="D29" s="4">
        <v>56385</v>
      </c>
      <c r="E29" s="4">
        <v>54852</v>
      </c>
      <c r="F29" s="4">
        <v>56071</v>
      </c>
      <c r="G29" s="4">
        <v>56731</v>
      </c>
      <c r="H29" s="4">
        <v>55596</v>
      </c>
      <c r="I29" s="4">
        <v>57511</v>
      </c>
      <c r="J29" s="13">
        <f t="shared" si="1"/>
        <v>56485.375</v>
      </c>
    </row>
    <row r="30" spans="1:10" ht="12" customHeight="1" x14ac:dyDescent="0.2">
      <c r="A30" s="7" t="str">
        <f>'Pregnant Women Participating'!A30</f>
        <v>North Carolina</v>
      </c>
      <c r="B30" s="4">
        <v>264509</v>
      </c>
      <c r="C30" s="4">
        <v>259368</v>
      </c>
      <c r="D30" s="4">
        <v>257623</v>
      </c>
      <c r="E30" s="4">
        <v>257794</v>
      </c>
      <c r="F30" s="4">
        <v>255741</v>
      </c>
      <c r="G30" s="4">
        <v>258476</v>
      </c>
      <c r="H30" s="4">
        <v>258128</v>
      </c>
      <c r="I30" s="4">
        <v>258465</v>
      </c>
      <c r="J30" s="13">
        <f t="shared" si="1"/>
        <v>258763</v>
      </c>
    </row>
    <row r="31" spans="1:10" ht="12" customHeight="1" x14ac:dyDescent="0.2">
      <c r="A31" s="7" t="str">
        <f>'Pregnant Women Participating'!A31</f>
        <v>South Carolina</v>
      </c>
      <c r="B31" s="4">
        <v>97965</v>
      </c>
      <c r="C31" s="4">
        <v>96350</v>
      </c>
      <c r="D31" s="4">
        <v>95569</v>
      </c>
      <c r="E31" s="4">
        <v>95190</v>
      </c>
      <c r="F31" s="4">
        <v>93690</v>
      </c>
      <c r="G31" s="4">
        <v>95387</v>
      </c>
      <c r="H31" s="4">
        <v>96868</v>
      </c>
      <c r="I31" s="4">
        <v>97111</v>
      </c>
      <c r="J31" s="13">
        <f t="shared" si="1"/>
        <v>96016.25</v>
      </c>
    </row>
    <row r="32" spans="1:10" ht="12" customHeight="1" x14ac:dyDescent="0.2">
      <c r="A32" s="7" t="str">
        <f>'Pregnant Women Participating'!A32</f>
        <v>Tennessee</v>
      </c>
      <c r="B32" s="4">
        <v>162934</v>
      </c>
      <c r="C32" s="4">
        <v>158395</v>
      </c>
      <c r="D32" s="4">
        <v>156883</v>
      </c>
      <c r="E32" s="4">
        <v>153192</v>
      </c>
      <c r="F32" s="4">
        <v>153585</v>
      </c>
      <c r="G32" s="4">
        <v>155102</v>
      </c>
      <c r="H32" s="4">
        <v>155261</v>
      </c>
      <c r="I32" s="4">
        <v>153347</v>
      </c>
      <c r="J32" s="13">
        <f t="shared" si="1"/>
        <v>156087.375</v>
      </c>
    </row>
    <row r="33" spans="1:10" ht="12" customHeight="1" x14ac:dyDescent="0.2">
      <c r="A33" s="7" t="str">
        <f>'Pregnant Women Participating'!A33</f>
        <v>Choctaw Indians, MS</v>
      </c>
      <c r="B33" s="4">
        <v>628</v>
      </c>
      <c r="C33" s="4">
        <v>602</v>
      </c>
      <c r="D33" s="4">
        <v>598</v>
      </c>
      <c r="E33" s="4">
        <v>608</v>
      </c>
      <c r="F33" s="4">
        <v>585</v>
      </c>
      <c r="G33" s="4">
        <v>592</v>
      </c>
      <c r="H33" s="4">
        <v>615</v>
      </c>
      <c r="I33" s="4">
        <v>541</v>
      </c>
      <c r="J33" s="13">
        <f t="shared" si="1"/>
        <v>596.125</v>
      </c>
    </row>
    <row r="34" spans="1:10" ht="12" customHeight="1" x14ac:dyDescent="0.2">
      <c r="A34" s="7" t="str">
        <f>'Pregnant Women Participating'!A34</f>
        <v>Eastern Cherokee, NC</v>
      </c>
      <c r="B34" s="4">
        <v>472</v>
      </c>
      <c r="C34" s="4">
        <v>470</v>
      </c>
      <c r="D34" s="4">
        <v>472</v>
      </c>
      <c r="E34" s="4">
        <v>482</v>
      </c>
      <c r="F34" s="4">
        <v>460</v>
      </c>
      <c r="G34" s="4">
        <v>467</v>
      </c>
      <c r="H34" s="4">
        <v>464</v>
      </c>
      <c r="I34" s="4">
        <v>459</v>
      </c>
      <c r="J34" s="13">
        <f t="shared" si="1"/>
        <v>468.25</v>
      </c>
    </row>
    <row r="35" spans="1:10" s="17" customFormat="1" ht="24.75" customHeight="1" x14ac:dyDescent="0.2">
      <c r="A35" s="14" t="str">
        <f>'Pregnant Women Participating'!A35</f>
        <v>Southeast Region</v>
      </c>
      <c r="B35" s="15">
        <v>1478244</v>
      </c>
      <c r="C35" s="15">
        <v>1443143</v>
      </c>
      <c r="D35" s="15">
        <v>1433351</v>
      </c>
      <c r="E35" s="15">
        <v>1430554</v>
      </c>
      <c r="F35" s="15">
        <v>1420785</v>
      </c>
      <c r="G35" s="15">
        <v>1429479</v>
      </c>
      <c r="H35" s="15">
        <v>1426922</v>
      </c>
      <c r="I35" s="15">
        <v>1415570</v>
      </c>
      <c r="J35" s="16">
        <f t="shared" si="1"/>
        <v>1434756</v>
      </c>
    </row>
    <row r="36" spans="1:10" ht="12" customHeight="1" x14ac:dyDescent="0.2">
      <c r="A36" s="7" t="str">
        <f>'Pregnant Women Participating'!A36</f>
        <v>Illinois</v>
      </c>
      <c r="B36" s="4">
        <v>175860</v>
      </c>
      <c r="C36" s="4">
        <v>171714</v>
      </c>
      <c r="D36" s="4">
        <v>168847</v>
      </c>
      <c r="E36" s="4">
        <v>168868</v>
      </c>
      <c r="F36" s="4">
        <v>167312</v>
      </c>
      <c r="G36" s="4">
        <v>168534</v>
      </c>
      <c r="H36" s="4">
        <v>169099</v>
      </c>
      <c r="I36" s="4">
        <v>168264</v>
      </c>
      <c r="J36" s="13">
        <f t="shared" si="1"/>
        <v>169812.25</v>
      </c>
    </row>
    <row r="37" spans="1:10" ht="12" customHeight="1" x14ac:dyDescent="0.2">
      <c r="A37" s="7" t="str">
        <f>'Pregnant Women Participating'!A37</f>
        <v>Indiana</v>
      </c>
      <c r="B37" s="4">
        <v>156544</v>
      </c>
      <c r="C37" s="4">
        <v>153378</v>
      </c>
      <c r="D37" s="4">
        <v>151849</v>
      </c>
      <c r="E37" s="4">
        <v>151961</v>
      </c>
      <c r="F37" s="4">
        <v>150373</v>
      </c>
      <c r="G37" s="4">
        <v>151678</v>
      </c>
      <c r="H37" s="4">
        <v>151895</v>
      </c>
      <c r="I37" s="4">
        <v>150879</v>
      </c>
      <c r="J37" s="13">
        <f t="shared" si="1"/>
        <v>152319.625</v>
      </c>
    </row>
    <row r="38" spans="1:10" ht="12" customHeight="1" x14ac:dyDescent="0.2">
      <c r="A38" s="7" t="str">
        <f>'Pregnant Women Participating'!A38</f>
        <v>Iowa</v>
      </c>
      <c r="B38" s="4">
        <v>62381</v>
      </c>
      <c r="C38" s="4">
        <v>61816</v>
      </c>
      <c r="D38" s="4">
        <v>61229</v>
      </c>
      <c r="E38" s="4">
        <v>60846</v>
      </c>
      <c r="F38" s="4">
        <v>60445</v>
      </c>
      <c r="G38" s="4">
        <v>60318</v>
      </c>
      <c r="H38" s="4">
        <v>60332</v>
      </c>
      <c r="I38" s="4">
        <v>59810</v>
      </c>
      <c r="J38" s="13">
        <f t="shared" si="1"/>
        <v>60897.125</v>
      </c>
    </row>
    <row r="39" spans="1:10" ht="12" customHeight="1" x14ac:dyDescent="0.2">
      <c r="A39" s="7" t="str">
        <f>'Pregnant Women Participating'!A39</f>
        <v>Michigan</v>
      </c>
      <c r="B39" s="4">
        <v>186266</v>
      </c>
      <c r="C39" s="4">
        <v>183165</v>
      </c>
      <c r="D39" s="4">
        <v>180802</v>
      </c>
      <c r="E39" s="4">
        <v>180787</v>
      </c>
      <c r="F39" s="4">
        <v>179544</v>
      </c>
      <c r="G39" s="4">
        <v>179632</v>
      </c>
      <c r="H39" s="4">
        <v>179676</v>
      </c>
      <c r="I39" s="4">
        <v>179075</v>
      </c>
      <c r="J39" s="13">
        <f t="shared" si="1"/>
        <v>181118.375</v>
      </c>
    </row>
    <row r="40" spans="1:10" ht="12" customHeight="1" x14ac:dyDescent="0.2">
      <c r="A40" s="7" t="str">
        <f>'Pregnant Women Participating'!A40</f>
        <v>Minnesota</v>
      </c>
      <c r="B40" s="4">
        <v>105084</v>
      </c>
      <c r="C40" s="4">
        <v>103107</v>
      </c>
      <c r="D40" s="4">
        <v>102146</v>
      </c>
      <c r="E40" s="4">
        <v>101488</v>
      </c>
      <c r="F40" s="4">
        <v>100083</v>
      </c>
      <c r="G40" s="4">
        <v>100371</v>
      </c>
      <c r="H40" s="4">
        <v>100440</v>
      </c>
      <c r="I40" s="4">
        <v>99578</v>
      </c>
      <c r="J40" s="13">
        <f t="shared" si="1"/>
        <v>101537.125</v>
      </c>
    </row>
    <row r="41" spans="1:10" ht="12" customHeight="1" x14ac:dyDescent="0.2">
      <c r="A41" s="7" t="str">
        <f>'Pregnant Women Participating'!A41</f>
        <v>Ohio</v>
      </c>
      <c r="B41" s="4">
        <v>183609</v>
      </c>
      <c r="C41" s="4">
        <v>179560</v>
      </c>
      <c r="D41" s="4">
        <v>176669</v>
      </c>
      <c r="E41" s="4">
        <v>174212</v>
      </c>
      <c r="F41" s="4">
        <v>173628</v>
      </c>
      <c r="G41" s="4">
        <v>175103</v>
      </c>
      <c r="H41" s="4">
        <v>175109</v>
      </c>
      <c r="I41" s="4">
        <v>174495</v>
      </c>
      <c r="J41" s="13">
        <f t="shared" si="1"/>
        <v>176548.125</v>
      </c>
    </row>
    <row r="42" spans="1:10" ht="12" customHeight="1" x14ac:dyDescent="0.2">
      <c r="A42" s="7" t="str">
        <f>'Pregnant Women Participating'!A42</f>
        <v>Wisconsin</v>
      </c>
      <c r="B42" s="4">
        <v>94824</v>
      </c>
      <c r="C42" s="4">
        <v>93530</v>
      </c>
      <c r="D42" s="4">
        <v>93163</v>
      </c>
      <c r="E42" s="4">
        <v>93357</v>
      </c>
      <c r="F42" s="4">
        <v>92968</v>
      </c>
      <c r="G42" s="4">
        <v>93157</v>
      </c>
      <c r="H42" s="4">
        <v>93200</v>
      </c>
      <c r="I42" s="4">
        <v>92923</v>
      </c>
      <c r="J42" s="13">
        <f t="shared" si="1"/>
        <v>93390.25</v>
      </c>
    </row>
    <row r="43" spans="1:10" s="17" customFormat="1" ht="24.75" customHeight="1" x14ac:dyDescent="0.2">
      <c r="A43" s="14" t="str">
        <f>'Pregnant Women Participating'!A43</f>
        <v>Midwest Region</v>
      </c>
      <c r="B43" s="15">
        <v>964568</v>
      </c>
      <c r="C43" s="15">
        <v>946270</v>
      </c>
      <c r="D43" s="15">
        <v>934705</v>
      </c>
      <c r="E43" s="15">
        <v>931519</v>
      </c>
      <c r="F43" s="15">
        <v>924353</v>
      </c>
      <c r="G43" s="15">
        <v>928793</v>
      </c>
      <c r="H43" s="15">
        <v>929751</v>
      </c>
      <c r="I43" s="15">
        <v>925024</v>
      </c>
      <c r="J43" s="16">
        <f t="shared" si="1"/>
        <v>935622.875</v>
      </c>
    </row>
    <row r="44" spans="1:10" ht="12" customHeight="1" x14ac:dyDescent="0.2">
      <c r="A44" s="7" t="str">
        <f>'Pregnant Women Participating'!A44</f>
        <v>Arizona</v>
      </c>
      <c r="B44" s="4">
        <v>146419</v>
      </c>
      <c r="C44" s="4">
        <v>144471</v>
      </c>
      <c r="D44" s="4">
        <v>144418</v>
      </c>
      <c r="E44" s="4">
        <v>144474</v>
      </c>
      <c r="F44" s="4">
        <v>144126</v>
      </c>
      <c r="G44" s="4">
        <v>145803</v>
      </c>
      <c r="H44" s="4">
        <v>147548</v>
      </c>
      <c r="I44" s="4">
        <v>148174</v>
      </c>
      <c r="J44" s="13">
        <f t="shared" si="1"/>
        <v>145679.125</v>
      </c>
    </row>
    <row r="45" spans="1:10" ht="12" customHeight="1" x14ac:dyDescent="0.2">
      <c r="A45" s="7" t="str">
        <f>'Pregnant Women Participating'!A45</f>
        <v>Arkansas</v>
      </c>
      <c r="B45" s="4">
        <v>66460</v>
      </c>
      <c r="C45" s="4">
        <v>61584</v>
      </c>
      <c r="D45" s="4">
        <v>59145</v>
      </c>
      <c r="E45" s="4">
        <v>62039</v>
      </c>
      <c r="F45" s="4">
        <v>63950</v>
      </c>
      <c r="G45" s="4">
        <v>62021</v>
      </c>
      <c r="H45" s="4">
        <v>63616</v>
      </c>
      <c r="I45" s="4">
        <v>64053</v>
      </c>
      <c r="J45" s="13">
        <f t="shared" si="1"/>
        <v>62858.5</v>
      </c>
    </row>
    <row r="46" spans="1:10" ht="12" customHeight="1" x14ac:dyDescent="0.2">
      <c r="A46" s="7" t="str">
        <f>'Pregnant Women Participating'!A46</f>
        <v>Louisiana</v>
      </c>
      <c r="B46" s="4">
        <v>105411</v>
      </c>
      <c r="C46" s="4">
        <v>102699</v>
      </c>
      <c r="D46" s="4">
        <v>101446</v>
      </c>
      <c r="E46" s="4">
        <v>100671</v>
      </c>
      <c r="F46" s="4">
        <v>101286</v>
      </c>
      <c r="G46" s="4">
        <v>102805</v>
      </c>
      <c r="H46" s="4">
        <v>103662</v>
      </c>
      <c r="I46" s="4">
        <v>103655</v>
      </c>
      <c r="J46" s="13">
        <f t="shared" si="1"/>
        <v>102704.375</v>
      </c>
    </row>
    <row r="47" spans="1:10" ht="12" customHeight="1" x14ac:dyDescent="0.2">
      <c r="A47" s="7" t="str">
        <f>'Pregnant Women Participating'!A47</f>
        <v>New Mexico</v>
      </c>
      <c r="B47" s="4">
        <v>45538</v>
      </c>
      <c r="C47" s="4">
        <v>42348</v>
      </c>
      <c r="D47" s="4">
        <v>41262</v>
      </c>
      <c r="E47" s="4">
        <v>43718</v>
      </c>
      <c r="F47" s="4">
        <v>44219</v>
      </c>
      <c r="G47" s="4">
        <v>43722</v>
      </c>
      <c r="H47" s="4">
        <v>44288</v>
      </c>
      <c r="I47" s="4">
        <v>43903</v>
      </c>
      <c r="J47" s="13">
        <f t="shared" si="1"/>
        <v>43624.75</v>
      </c>
    </row>
    <row r="48" spans="1:10" ht="12" customHeight="1" x14ac:dyDescent="0.2">
      <c r="A48" s="7" t="str">
        <f>'Pregnant Women Participating'!A48</f>
        <v>Oklahoma</v>
      </c>
      <c r="B48" s="4">
        <v>75899</v>
      </c>
      <c r="C48" s="4">
        <v>73609</v>
      </c>
      <c r="D48" s="4">
        <v>71994</v>
      </c>
      <c r="E48" s="4">
        <v>71163</v>
      </c>
      <c r="F48" s="4">
        <v>70774</v>
      </c>
      <c r="G48" s="4">
        <v>70774</v>
      </c>
      <c r="H48" s="4">
        <v>70196</v>
      </c>
      <c r="I48" s="4">
        <v>70082</v>
      </c>
      <c r="J48" s="13">
        <f t="shared" si="1"/>
        <v>71811.375</v>
      </c>
    </row>
    <row r="49" spans="1:10" ht="12" customHeight="1" x14ac:dyDescent="0.2">
      <c r="A49" s="7" t="str">
        <f>'Pregnant Women Participating'!A49</f>
        <v>Texas</v>
      </c>
      <c r="B49" s="4">
        <v>810273</v>
      </c>
      <c r="C49" s="4">
        <v>794091</v>
      </c>
      <c r="D49" s="4">
        <v>782207</v>
      </c>
      <c r="E49" s="4">
        <v>771718</v>
      </c>
      <c r="F49" s="4">
        <v>770335</v>
      </c>
      <c r="G49" s="4">
        <v>775292</v>
      </c>
      <c r="H49" s="4">
        <v>775220</v>
      </c>
      <c r="I49" s="4">
        <v>767546</v>
      </c>
      <c r="J49" s="13">
        <f t="shared" si="1"/>
        <v>780835.25</v>
      </c>
    </row>
    <row r="50" spans="1:10" ht="12" customHeight="1" x14ac:dyDescent="0.2">
      <c r="A50" s="7" t="str">
        <f>'Pregnant Women Participating'!A50</f>
        <v>Utah</v>
      </c>
      <c r="B50" s="4">
        <v>47892</v>
      </c>
      <c r="C50" s="4">
        <v>47095</v>
      </c>
      <c r="D50" s="4">
        <v>46444</v>
      </c>
      <c r="E50" s="4">
        <v>45755</v>
      </c>
      <c r="F50" s="4">
        <v>45623</v>
      </c>
      <c r="G50" s="4">
        <v>45820</v>
      </c>
      <c r="H50" s="4">
        <v>45687</v>
      </c>
      <c r="I50" s="4">
        <v>45417</v>
      </c>
      <c r="J50" s="13">
        <f t="shared" si="1"/>
        <v>46216.625</v>
      </c>
    </row>
    <row r="51" spans="1:10" ht="12" customHeight="1" x14ac:dyDescent="0.2">
      <c r="A51" s="7" t="str">
        <f>'Pregnant Women Participating'!A51</f>
        <v>Inter-Tribal Council, AZ</v>
      </c>
      <c r="B51" s="4">
        <v>6674</v>
      </c>
      <c r="C51" s="4">
        <v>6402</v>
      </c>
      <c r="D51" s="4">
        <v>6397</v>
      </c>
      <c r="E51" s="4">
        <v>6497</v>
      </c>
      <c r="F51" s="4">
        <v>6413</v>
      </c>
      <c r="G51" s="4">
        <v>6529</v>
      </c>
      <c r="H51" s="4">
        <v>6555</v>
      </c>
      <c r="I51" s="4">
        <v>6556</v>
      </c>
      <c r="J51" s="13">
        <f t="shared" si="1"/>
        <v>6502.875</v>
      </c>
    </row>
    <row r="52" spans="1:10" ht="12" customHeight="1" x14ac:dyDescent="0.2">
      <c r="A52" s="7" t="str">
        <f>'Pregnant Women Participating'!A52</f>
        <v>Navajo Nation, AZ</v>
      </c>
      <c r="B52" s="4">
        <v>4048</v>
      </c>
      <c r="C52" s="4">
        <v>3877</v>
      </c>
      <c r="D52" s="4">
        <v>3898</v>
      </c>
      <c r="E52" s="4">
        <v>4045</v>
      </c>
      <c r="F52" s="4">
        <v>3794</v>
      </c>
      <c r="G52" s="4">
        <v>3836</v>
      </c>
      <c r="H52" s="4">
        <v>3774</v>
      </c>
      <c r="I52" s="4">
        <v>3776</v>
      </c>
      <c r="J52" s="13">
        <f t="shared" si="1"/>
        <v>3881</v>
      </c>
    </row>
    <row r="53" spans="1:10" ht="12" customHeight="1" x14ac:dyDescent="0.2">
      <c r="A53" s="7" t="str">
        <f>'Pregnant Women Participating'!A53</f>
        <v>Acoma, Canoncito &amp; Laguna, NM</v>
      </c>
      <c r="B53" s="4">
        <v>282</v>
      </c>
      <c r="C53" s="4">
        <v>307</v>
      </c>
      <c r="D53" s="4">
        <v>289</v>
      </c>
      <c r="E53" s="4">
        <v>285</v>
      </c>
      <c r="F53" s="4">
        <v>288</v>
      </c>
      <c r="G53" s="4">
        <v>279</v>
      </c>
      <c r="H53" s="4">
        <v>264</v>
      </c>
      <c r="I53" s="4">
        <v>282</v>
      </c>
      <c r="J53" s="13">
        <f t="shared" si="1"/>
        <v>284.5</v>
      </c>
    </row>
    <row r="54" spans="1:10" ht="12" customHeight="1" x14ac:dyDescent="0.2">
      <c r="A54" s="7" t="str">
        <f>'Pregnant Women Participating'!A54</f>
        <v>Eight Northern Pueblos, NM</v>
      </c>
      <c r="B54" s="4">
        <v>289</v>
      </c>
      <c r="C54" s="4">
        <v>301</v>
      </c>
      <c r="D54" s="4">
        <v>304</v>
      </c>
      <c r="E54" s="4">
        <v>290</v>
      </c>
      <c r="F54" s="4">
        <v>308</v>
      </c>
      <c r="G54" s="4">
        <v>302</v>
      </c>
      <c r="H54" s="4">
        <v>316</v>
      </c>
      <c r="I54" s="4">
        <v>327</v>
      </c>
      <c r="J54" s="13">
        <f t="shared" si="1"/>
        <v>304.625</v>
      </c>
    </row>
    <row r="55" spans="1:10" ht="12" customHeight="1" x14ac:dyDescent="0.2">
      <c r="A55" s="7" t="str">
        <f>'Pregnant Women Participating'!A55</f>
        <v>Five Sandoval Pueblos, NM</v>
      </c>
      <c r="B55" s="4">
        <v>181</v>
      </c>
      <c r="C55" s="4">
        <v>172</v>
      </c>
      <c r="D55" s="4">
        <v>160</v>
      </c>
      <c r="E55" s="4">
        <v>179</v>
      </c>
      <c r="F55" s="4">
        <v>168</v>
      </c>
      <c r="G55" s="4">
        <v>179</v>
      </c>
      <c r="H55" s="4">
        <v>163</v>
      </c>
      <c r="I55" s="4">
        <v>152</v>
      </c>
      <c r="J55" s="13">
        <f t="shared" si="1"/>
        <v>169.25</v>
      </c>
    </row>
    <row r="56" spans="1:10" ht="12" customHeight="1" x14ac:dyDescent="0.2">
      <c r="A56" s="7" t="str">
        <f>'Pregnant Women Participating'!A56</f>
        <v>Isleta Pueblo, NM</v>
      </c>
      <c r="B56" s="4">
        <v>948</v>
      </c>
      <c r="C56" s="4">
        <v>889</v>
      </c>
      <c r="D56" s="4">
        <v>887</v>
      </c>
      <c r="E56" s="4">
        <v>899</v>
      </c>
      <c r="F56" s="4">
        <v>892</v>
      </c>
      <c r="G56" s="4">
        <v>891</v>
      </c>
      <c r="H56" s="4">
        <v>870</v>
      </c>
      <c r="I56" s="4">
        <v>886</v>
      </c>
      <c r="J56" s="13">
        <f t="shared" si="1"/>
        <v>895.25</v>
      </c>
    </row>
    <row r="57" spans="1:10" ht="12" customHeight="1" x14ac:dyDescent="0.2">
      <c r="A57" s="7" t="str">
        <f>'Pregnant Women Participating'!A57</f>
        <v>San Felipe Pueblo, NM</v>
      </c>
      <c r="B57" s="4">
        <v>196</v>
      </c>
      <c r="C57" s="4">
        <v>204</v>
      </c>
      <c r="D57" s="4">
        <v>166</v>
      </c>
      <c r="E57" s="4">
        <v>199</v>
      </c>
      <c r="F57" s="4">
        <v>201</v>
      </c>
      <c r="G57" s="4">
        <v>192</v>
      </c>
      <c r="H57" s="4">
        <v>193</v>
      </c>
      <c r="I57" s="4">
        <v>202</v>
      </c>
      <c r="J57" s="13">
        <f t="shared" si="1"/>
        <v>194.125</v>
      </c>
    </row>
    <row r="58" spans="1:10" ht="12" customHeight="1" x14ac:dyDescent="0.2">
      <c r="A58" s="7" t="str">
        <f>'Pregnant Women Participating'!A58</f>
        <v>Santo Domingo Tribe, NM</v>
      </c>
      <c r="B58" s="4">
        <v>130</v>
      </c>
      <c r="C58" s="4">
        <v>128</v>
      </c>
      <c r="D58" s="4">
        <v>117</v>
      </c>
      <c r="E58" s="4">
        <v>119</v>
      </c>
      <c r="F58" s="4">
        <v>124</v>
      </c>
      <c r="G58" s="4">
        <v>129</v>
      </c>
      <c r="H58" s="4">
        <v>130</v>
      </c>
      <c r="I58" s="4">
        <v>129</v>
      </c>
      <c r="J58" s="13">
        <f t="shared" si="1"/>
        <v>125.75</v>
      </c>
    </row>
    <row r="59" spans="1:10" ht="12" customHeight="1" x14ac:dyDescent="0.2">
      <c r="A59" s="7" t="str">
        <f>'Pregnant Women Participating'!A59</f>
        <v>Zuni Pueblo, NM</v>
      </c>
      <c r="B59" s="4">
        <v>464</v>
      </c>
      <c r="C59" s="4">
        <v>461</v>
      </c>
      <c r="D59" s="4">
        <v>461</v>
      </c>
      <c r="E59" s="4">
        <v>443</v>
      </c>
      <c r="F59" s="4">
        <v>448</v>
      </c>
      <c r="G59" s="4">
        <v>462</v>
      </c>
      <c r="H59" s="4">
        <v>411</v>
      </c>
      <c r="I59" s="4">
        <v>415</v>
      </c>
      <c r="J59" s="13">
        <f t="shared" si="1"/>
        <v>445.625</v>
      </c>
    </row>
    <row r="60" spans="1:10" ht="12" customHeight="1" x14ac:dyDescent="0.2">
      <c r="A60" s="7" t="str">
        <f>'Pregnant Women Participating'!A60</f>
        <v>Cherokee Nation, OK</v>
      </c>
      <c r="B60" s="4">
        <v>5807</v>
      </c>
      <c r="C60" s="4">
        <v>5709</v>
      </c>
      <c r="D60" s="4">
        <v>5755</v>
      </c>
      <c r="E60" s="4">
        <v>5697</v>
      </c>
      <c r="F60" s="4">
        <v>5633</v>
      </c>
      <c r="G60" s="4">
        <v>5537</v>
      </c>
      <c r="H60" s="4">
        <v>5672</v>
      </c>
      <c r="I60" s="4">
        <v>5687</v>
      </c>
      <c r="J60" s="13">
        <f t="shared" si="1"/>
        <v>5687.125</v>
      </c>
    </row>
    <row r="61" spans="1:10" ht="12" customHeight="1" x14ac:dyDescent="0.2">
      <c r="A61" s="7" t="str">
        <f>'Pregnant Women Participating'!A61</f>
        <v>Chickasaw Nation, OK</v>
      </c>
      <c r="B61" s="4">
        <v>3795</v>
      </c>
      <c r="C61" s="4">
        <v>3732</v>
      </c>
      <c r="D61" s="4">
        <v>3710</v>
      </c>
      <c r="E61" s="4">
        <v>3756</v>
      </c>
      <c r="F61" s="4">
        <v>3661</v>
      </c>
      <c r="G61" s="4">
        <v>3681</v>
      </c>
      <c r="H61" s="4">
        <v>3675</v>
      </c>
      <c r="I61" s="4">
        <v>3650</v>
      </c>
      <c r="J61" s="13">
        <f t="shared" si="1"/>
        <v>3707.5</v>
      </c>
    </row>
    <row r="62" spans="1:10" ht="12" customHeight="1" x14ac:dyDescent="0.2">
      <c r="A62" s="7" t="str">
        <f>'Pregnant Women Participating'!A62</f>
        <v>Choctaw Nation, OK</v>
      </c>
      <c r="B62" s="4">
        <v>5003</v>
      </c>
      <c r="C62" s="4">
        <v>4930</v>
      </c>
      <c r="D62" s="4">
        <v>4927</v>
      </c>
      <c r="E62" s="4">
        <v>4953</v>
      </c>
      <c r="F62" s="4">
        <v>4947</v>
      </c>
      <c r="G62" s="4">
        <v>4910</v>
      </c>
      <c r="H62" s="4">
        <v>4908</v>
      </c>
      <c r="I62" s="4">
        <v>4886</v>
      </c>
      <c r="J62" s="13">
        <f t="shared" si="1"/>
        <v>4933</v>
      </c>
    </row>
    <row r="63" spans="1:10" ht="12" customHeight="1" x14ac:dyDescent="0.2">
      <c r="A63" s="7" t="str">
        <f>'Pregnant Women Participating'!A63</f>
        <v>Citizen Potawatomi Nation, OK</v>
      </c>
      <c r="B63" s="4">
        <v>1237</v>
      </c>
      <c r="C63" s="4">
        <v>1228</v>
      </c>
      <c r="D63" s="4">
        <v>1211</v>
      </c>
      <c r="E63" s="4">
        <v>1193</v>
      </c>
      <c r="F63" s="4">
        <v>1217</v>
      </c>
      <c r="G63" s="4">
        <v>1200</v>
      </c>
      <c r="H63" s="4">
        <v>1180</v>
      </c>
      <c r="I63" s="4">
        <v>1163</v>
      </c>
      <c r="J63" s="13">
        <f t="shared" si="1"/>
        <v>1203.625</v>
      </c>
    </row>
    <row r="64" spans="1:10" ht="12" customHeight="1" x14ac:dyDescent="0.2">
      <c r="A64" s="7" t="str">
        <f>'Pregnant Women Participating'!A64</f>
        <v>Inter-Tribal Council, OK</v>
      </c>
      <c r="B64" s="4">
        <v>613</v>
      </c>
      <c r="C64" s="4">
        <v>606</v>
      </c>
      <c r="D64" s="4">
        <v>610</v>
      </c>
      <c r="E64" s="4">
        <v>598</v>
      </c>
      <c r="F64" s="4">
        <v>613</v>
      </c>
      <c r="G64" s="4">
        <v>594</v>
      </c>
      <c r="H64" s="4">
        <v>591</v>
      </c>
      <c r="I64" s="4">
        <v>582</v>
      </c>
      <c r="J64" s="13">
        <f t="shared" si="1"/>
        <v>600.875</v>
      </c>
    </row>
    <row r="65" spans="1:10" ht="12" customHeight="1" x14ac:dyDescent="0.2">
      <c r="A65" s="7" t="str">
        <f>'Pregnant Women Participating'!A65</f>
        <v>Muscogee Creek Nation, OK</v>
      </c>
      <c r="B65" s="4">
        <v>2067</v>
      </c>
      <c r="C65" s="4">
        <v>2013</v>
      </c>
      <c r="D65" s="4">
        <v>1971</v>
      </c>
      <c r="E65" s="4">
        <v>1958</v>
      </c>
      <c r="F65" s="4">
        <v>1945</v>
      </c>
      <c r="G65" s="4">
        <v>1965</v>
      </c>
      <c r="H65" s="4">
        <v>1921</v>
      </c>
      <c r="I65" s="4">
        <v>1927</v>
      </c>
      <c r="J65" s="13">
        <f t="shared" si="1"/>
        <v>1970.875</v>
      </c>
    </row>
    <row r="66" spans="1:10" ht="12" customHeight="1" x14ac:dyDescent="0.2">
      <c r="A66" s="7" t="str">
        <f>'Pregnant Women Participating'!A66</f>
        <v>Osage Tribal Council, OK</v>
      </c>
      <c r="B66" s="4">
        <v>2711</v>
      </c>
      <c r="C66" s="4">
        <v>2649</v>
      </c>
      <c r="D66" s="4">
        <v>2580</v>
      </c>
      <c r="E66" s="4">
        <v>2553</v>
      </c>
      <c r="F66" s="4">
        <v>2538</v>
      </c>
      <c r="G66" s="4">
        <v>2491</v>
      </c>
      <c r="H66" s="4">
        <v>2444</v>
      </c>
      <c r="I66" s="4">
        <v>2398</v>
      </c>
      <c r="J66" s="13">
        <f t="shared" si="1"/>
        <v>2545.5</v>
      </c>
    </row>
    <row r="67" spans="1:10" ht="12" customHeight="1" x14ac:dyDescent="0.2">
      <c r="A67" s="7" t="str">
        <f>'Pregnant Women Participating'!A67</f>
        <v>Otoe-Missouria Tribe, OK</v>
      </c>
      <c r="B67" s="4">
        <v>426</v>
      </c>
      <c r="C67" s="4">
        <v>408</v>
      </c>
      <c r="D67" s="4">
        <v>407</v>
      </c>
      <c r="E67" s="4">
        <v>400</v>
      </c>
      <c r="F67" s="4">
        <v>383</v>
      </c>
      <c r="G67" s="4">
        <v>394</v>
      </c>
      <c r="H67" s="4">
        <v>382</v>
      </c>
      <c r="I67" s="4">
        <v>381</v>
      </c>
      <c r="J67" s="13">
        <f t="shared" si="1"/>
        <v>397.625</v>
      </c>
    </row>
    <row r="68" spans="1:10" ht="12" customHeight="1" x14ac:dyDescent="0.2">
      <c r="A68" s="7" t="str">
        <f>'Pregnant Women Participating'!A68</f>
        <v>Wichita, Caddo &amp; Delaware (WCD), OK</v>
      </c>
      <c r="B68" s="4">
        <v>3969</v>
      </c>
      <c r="C68" s="4">
        <v>3891</v>
      </c>
      <c r="D68" s="4">
        <v>3861</v>
      </c>
      <c r="E68" s="4">
        <v>3854</v>
      </c>
      <c r="F68" s="4">
        <v>3899</v>
      </c>
      <c r="G68" s="4">
        <v>3986</v>
      </c>
      <c r="H68" s="4">
        <v>3983</v>
      </c>
      <c r="I68" s="4">
        <v>3972</v>
      </c>
      <c r="J68" s="13">
        <f t="shared" si="1"/>
        <v>3926.875</v>
      </c>
    </row>
    <row r="69" spans="1:10" s="17" customFormat="1" ht="24.75" customHeight="1" x14ac:dyDescent="0.2">
      <c r="A69" s="14" t="str">
        <f>'Pregnant Women Participating'!A69</f>
        <v>Southwest Region</v>
      </c>
      <c r="B69" s="15">
        <v>1336732</v>
      </c>
      <c r="C69" s="15">
        <v>1303804</v>
      </c>
      <c r="D69" s="15">
        <v>1284627</v>
      </c>
      <c r="E69" s="15">
        <v>1277456</v>
      </c>
      <c r="F69" s="15">
        <v>1277785</v>
      </c>
      <c r="G69" s="15">
        <v>1283794</v>
      </c>
      <c r="H69" s="15">
        <v>1287649</v>
      </c>
      <c r="I69" s="15">
        <v>1280201</v>
      </c>
      <c r="J69" s="16">
        <f t="shared" si="1"/>
        <v>1291506</v>
      </c>
    </row>
    <row r="70" spans="1:10" ht="12" customHeight="1" x14ac:dyDescent="0.2">
      <c r="A70" s="7" t="str">
        <f>'Pregnant Women Participating'!A70</f>
        <v>Colorado</v>
      </c>
      <c r="B70" s="13">
        <v>97592</v>
      </c>
      <c r="C70" s="4">
        <v>96591</v>
      </c>
      <c r="D70" s="4">
        <v>95990</v>
      </c>
      <c r="E70" s="4">
        <v>95872</v>
      </c>
      <c r="F70" s="4">
        <v>95677</v>
      </c>
      <c r="G70" s="4">
        <v>96237</v>
      </c>
      <c r="H70" s="4">
        <v>96134</v>
      </c>
      <c r="I70" s="4">
        <v>95559</v>
      </c>
      <c r="J70" s="13">
        <f t="shared" si="1"/>
        <v>96206.5</v>
      </c>
    </row>
    <row r="71" spans="1:10" ht="12" customHeight="1" x14ac:dyDescent="0.2">
      <c r="A71" s="7" t="str">
        <f>'Pregnant Women Participating'!A71</f>
        <v>Kansas</v>
      </c>
      <c r="B71" s="13">
        <v>49767</v>
      </c>
      <c r="C71" s="4">
        <v>47869</v>
      </c>
      <c r="D71" s="4">
        <v>47688</v>
      </c>
      <c r="E71" s="4">
        <v>47839</v>
      </c>
      <c r="F71" s="4">
        <v>47382</v>
      </c>
      <c r="G71" s="4">
        <v>47804</v>
      </c>
      <c r="H71" s="4">
        <v>48143</v>
      </c>
      <c r="I71" s="4">
        <v>47595</v>
      </c>
      <c r="J71" s="13">
        <f t="shared" si="1"/>
        <v>48010.875</v>
      </c>
    </row>
    <row r="72" spans="1:10" ht="12" customHeight="1" x14ac:dyDescent="0.2">
      <c r="A72" s="7" t="str">
        <f>'Pregnant Women Participating'!A72</f>
        <v>Missouri</v>
      </c>
      <c r="B72" s="13">
        <v>98691</v>
      </c>
      <c r="C72" s="4">
        <v>96231</v>
      </c>
      <c r="D72" s="4">
        <v>93987</v>
      </c>
      <c r="E72" s="4">
        <v>93067</v>
      </c>
      <c r="F72" s="4">
        <v>92492</v>
      </c>
      <c r="G72" s="4">
        <v>92706</v>
      </c>
      <c r="H72" s="4">
        <v>93086</v>
      </c>
      <c r="I72" s="4">
        <v>92168</v>
      </c>
      <c r="J72" s="13">
        <f t="shared" si="1"/>
        <v>94053.5</v>
      </c>
    </row>
    <row r="73" spans="1:10" ht="12" customHeight="1" x14ac:dyDescent="0.2">
      <c r="A73" s="7" t="str">
        <f>'Pregnant Women Participating'!A73</f>
        <v>Montana</v>
      </c>
      <c r="B73" s="13">
        <v>13640</v>
      </c>
      <c r="C73" s="4">
        <v>13220</v>
      </c>
      <c r="D73" s="4">
        <v>13211</v>
      </c>
      <c r="E73" s="4">
        <v>13176</v>
      </c>
      <c r="F73" s="4">
        <v>13132</v>
      </c>
      <c r="G73" s="4">
        <v>13218</v>
      </c>
      <c r="H73" s="4">
        <v>13239</v>
      </c>
      <c r="I73" s="4">
        <v>13052</v>
      </c>
      <c r="J73" s="13">
        <f t="shared" si="1"/>
        <v>13236</v>
      </c>
    </row>
    <row r="74" spans="1:10" ht="12" customHeight="1" x14ac:dyDescent="0.2">
      <c r="A74" s="7" t="str">
        <f>'Pregnant Women Participating'!A74</f>
        <v>Nebraska</v>
      </c>
      <c r="B74" s="13">
        <v>36910</v>
      </c>
      <c r="C74" s="4">
        <v>36504</v>
      </c>
      <c r="D74" s="4">
        <v>36091</v>
      </c>
      <c r="E74" s="4">
        <v>35896</v>
      </c>
      <c r="F74" s="4">
        <v>35526</v>
      </c>
      <c r="G74" s="4">
        <v>35627</v>
      </c>
      <c r="H74" s="4">
        <v>35597</v>
      </c>
      <c r="I74" s="4">
        <v>35012</v>
      </c>
      <c r="J74" s="13">
        <f t="shared" si="1"/>
        <v>35895.375</v>
      </c>
    </row>
    <row r="75" spans="1:10" ht="12" customHeight="1" x14ac:dyDescent="0.2">
      <c r="A75" s="7" t="str">
        <f>'Pregnant Women Participating'!A75</f>
        <v>North Dakota</v>
      </c>
      <c r="B75" s="13">
        <v>10461</v>
      </c>
      <c r="C75" s="4">
        <v>10336</v>
      </c>
      <c r="D75" s="4">
        <v>10126</v>
      </c>
      <c r="E75" s="4">
        <v>10048</v>
      </c>
      <c r="F75" s="4">
        <v>9895</v>
      </c>
      <c r="G75" s="4">
        <v>9981</v>
      </c>
      <c r="H75" s="4">
        <v>10015</v>
      </c>
      <c r="I75" s="4">
        <v>9944</v>
      </c>
      <c r="J75" s="13">
        <f t="shared" si="1"/>
        <v>10100.75</v>
      </c>
    </row>
    <row r="76" spans="1:10" ht="12" customHeight="1" x14ac:dyDescent="0.2">
      <c r="A76" s="7" t="str">
        <f>'Pregnant Women Participating'!A76</f>
        <v>South Dakota</v>
      </c>
      <c r="B76" s="13">
        <v>13998</v>
      </c>
      <c r="C76" s="4">
        <v>13802</v>
      </c>
      <c r="D76" s="4">
        <v>13663</v>
      </c>
      <c r="E76" s="4">
        <v>13667</v>
      </c>
      <c r="F76" s="4">
        <v>13645</v>
      </c>
      <c r="G76" s="4">
        <v>13769</v>
      </c>
      <c r="H76" s="4">
        <v>13668</v>
      </c>
      <c r="I76" s="4">
        <v>13816</v>
      </c>
      <c r="J76" s="13">
        <f t="shared" si="1"/>
        <v>13753.5</v>
      </c>
    </row>
    <row r="77" spans="1:10" ht="12" customHeight="1" x14ac:dyDescent="0.2">
      <c r="A77" s="7" t="str">
        <f>'Pregnant Women Participating'!A77</f>
        <v>Wyoming</v>
      </c>
      <c r="B77" s="13">
        <v>7787</v>
      </c>
      <c r="C77" s="4">
        <v>7687</v>
      </c>
      <c r="D77" s="4">
        <v>7744</v>
      </c>
      <c r="E77" s="4">
        <v>7824</v>
      </c>
      <c r="F77" s="4">
        <v>7915</v>
      </c>
      <c r="G77" s="4">
        <v>7981</v>
      </c>
      <c r="H77" s="4">
        <v>8010</v>
      </c>
      <c r="I77" s="4">
        <v>8023</v>
      </c>
      <c r="J77" s="13">
        <f t="shared" si="1"/>
        <v>7871.375</v>
      </c>
    </row>
    <row r="78" spans="1:10" ht="12" customHeight="1" x14ac:dyDescent="0.2">
      <c r="A78" s="7" t="str">
        <f>'Pregnant Women Participating'!A78</f>
        <v>Ute Mountain Ute Tribe, CO</v>
      </c>
      <c r="B78" s="13">
        <v>156</v>
      </c>
      <c r="C78" s="4">
        <v>147</v>
      </c>
      <c r="D78" s="4">
        <v>151</v>
      </c>
      <c r="E78" s="4">
        <v>152</v>
      </c>
      <c r="F78" s="4">
        <v>152</v>
      </c>
      <c r="G78" s="4">
        <v>147</v>
      </c>
      <c r="H78" s="4">
        <v>149</v>
      </c>
      <c r="I78" s="4">
        <v>155</v>
      </c>
      <c r="J78" s="13">
        <f t="shared" si="1"/>
        <v>151.125</v>
      </c>
    </row>
    <row r="79" spans="1:10" ht="12" customHeight="1" x14ac:dyDescent="0.2">
      <c r="A79" s="7" t="str">
        <f>'Pregnant Women Participating'!A79</f>
        <v>Omaha Sioux, NE</v>
      </c>
      <c r="B79" s="13">
        <v>199</v>
      </c>
      <c r="C79" s="4">
        <v>190</v>
      </c>
      <c r="D79" s="4">
        <v>181</v>
      </c>
      <c r="E79" s="4">
        <v>183</v>
      </c>
      <c r="F79" s="4">
        <v>173</v>
      </c>
      <c r="G79" s="4">
        <v>177</v>
      </c>
      <c r="H79" s="4">
        <v>171</v>
      </c>
      <c r="I79" s="4">
        <v>166</v>
      </c>
      <c r="J79" s="13">
        <f t="shared" si="1"/>
        <v>180</v>
      </c>
    </row>
    <row r="80" spans="1:10" ht="12" customHeight="1" x14ac:dyDescent="0.2">
      <c r="A80" s="7" t="str">
        <f>'Pregnant Women Participating'!A80</f>
        <v>Santee Sioux, NE</v>
      </c>
      <c r="B80" s="13">
        <v>70</v>
      </c>
      <c r="C80" s="4">
        <v>66</v>
      </c>
      <c r="D80" s="4">
        <v>67</v>
      </c>
      <c r="E80" s="4">
        <v>61</v>
      </c>
      <c r="F80" s="4">
        <v>58</v>
      </c>
      <c r="G80" s="4">
        <v>50</v>
      </c>
      <c r="H80" s="4">
        <v>50</v>
      </c>
      <c r="I80" s="4">
        <v>54</v>
      </c>
      <c r="J80" s="13">
        <f t="shared" si="1"/>
        <v>59.5</v>
      </c>
    </row>
    <row r="81" spans="1:10" ht="12" customHeight="1" x14ac:dyDescent="0.2">
      <c r="A81" s="7" t="str">
        <f>'Pregnant Women Participating'!A81</f>
        <v>Winnebago Tribe, NE</v>
      </c>
      <c r="B81" s="13">
        <v>127</v>
      </c>
      <c r="C81" s="4">
        <v>110</v>
      </c>
      <c r="D81" s="4">
        <v>115</v>
      </c>
      <c r="E81" s="4">
        <v>111</v>
      </c>
      <c r="F81" s="4">
        <v>103</v>
      </c>
      <c r="G81" s="4">
        <v>113</v>
      </c>
      <c r="H81" s="4">
        <v>107</v>
      </c>
      <c r="I81" s="4">
        <v>107</v>
      </c>
      <c r="J81" s="13">
        <f t="shared" si="1"/>
        <v>111.625</v>
      </c>
    </row>
    <row r="82" spans="1:10" ht="12" customHeight="1" x14ac:dyDescent="0.2">
      <c r="A82" s="7" t="str">
        <f>'Pregnant Women Participating'!A82</f>
        <v>Standing Rock Sioux Tribe, ND</v>
      </c>
      <c r="B82" s="13">
        <v>243</v>
      </c>
      <c r="C82" s="4">
        <v>228</v>
      </c>
      <c r="D82" s="4">
        <v>213</v>
      </c>
      <c r="E82" s="4">
        <v>213</v>
      </c>
      <c r="F82" s="4">
        <v>202</v>
      </c>
      <c r="G82" s="4">
        <v>204</v>
      </c>
      <c r="H82" s="4">
        <v>205</v>
      </c>
      <c r="I82" s="4">
        <v>195</v>
      </c>
      <c r="J82" s="13">
        <f t="shared" si="1"/>
        <v>212.875</v>
      </c>
    </row>
    <row r="83" spans="1:10" ht="12" customHeight="1" x14ac:dyDescent="0.2">
      <c r="A83" s="7" t="str">
        <f>'Pregnant Women Participating'!A83</f>
        <v>Three Affiliated Tribes, ND</v>
      </c>
      <c r="B83" s="13">
        <v>86</v>
      </c>
      <c r="C83" s="4">
        <v>83</v>
      </c>
      <c r="D83" s="4">
        <v>85</v>
      </c>
      <c r="E83" s="4">
        <v>98</v>
      </c>
      <c r="F83" s="4">
        <v>86</v>
      </c>
      <c r="G83" s="4">
        <v>87</v>
      </c>
      <c r="H83" s="4">
        <v>81</v>
      </c>
      <c r="I83" s="4">
        <v>75</v>
      </c>
      <c r="J83" s="13">
        <f t="shared" si="1"/>
        <v>85.125</v>
      </c>
    </row>
    <row r="84" spans="1:10" ht="12" customHeight="1" x14ac:dyDescent="0.2">
      <c r="A84" s="7" t="str">
        <f>'Pregnant Women Participating'!A84</f>
        <v>Cheyenne River Sioux, SD</v>
      </c>
      <c r="B84" s="13">
        <v>432</v>
      </c>
      <c r="C84" s="4">
        <v>414</v>
      </c>
      <c r="D84" s="4">
        <v>413</v>
      </c>
      <c r="E84" s="4">
        <v>420</v>
      </c>
      <c r="F84" s="4">
        <v>432</v>
      </c>
      <c r="G84" s="4">
        <v>422</v>
      </c>
      <c r="H84" s="4">
        <v>409</v>
      </c>
      <c r="I84" s="4">
        <v>404</v>
      </c>
      <c r="J84" s="13">
        <f t="shared" si="1"/>
        <v>418.25</v>
      </c>
    </row>
    <row r="85" spans="1:10" ht="12" customHeight="1" x14ac:dyDescent="0.2">
      <c r="A85" s="7" t="str">
        <f>'Pregnant Women Participating'!A85</f>
        <v>Rosebud Sioux, SD</v>
      </c>
      <c r="B85" s="13">
        <v>849</v>
      </c>
      <c r="C85" s="4">
        <v>832</v>
      </c>
      <c r="D85" s="4">
        <v>809</v>
      </c>
      <c r="E85" s="4">
        <v>799</v>
      </c>
      <c r="F85" s="4">
        <v>761</v>
      </c>
      <c r="G85" s="4">
        <v>756</v>
      </c>
      <c r="H85" s="4">
        <v>767</v>
      </c>
      <c r="I85" s="4">
        <v>772</v>
      </c>
      <c r="J85" s="13">
        <f t="shared" si="1"/>
        <v>793.125</v>
      </c>
    </row>
    <row r="86" spans="1:10" ht="12" customHeight="1" x14ac:dyDescent="0.2">
      <c r="A86" s="7" t="str">
        <f>'Pregnant Women Participating'!A86</f>
        <v>Northern Arapahoe, WY</v>
      </c>
      <c r="B86" s="13">
        <v>214</v>
      </c>
      <c r="C86" s="4">
        <v>212</v>
      </c>
      <c r="D86" s="4">
        <v>203</v>
      </c>
      <c r="E86" s="4">
        <v>206</v>
      </c>
      <c r="F86" s="4">
        <v>204</v>
      </c>
      <c r="G86" s="4">
        <v>207</v>
      </c>
      <c r="H86" s="4">
        <v>226</v>
      </c>
      <c r="I86" s="4">
        <v>222</v>
      </c>
      <c r="J86" s="13">
        <f t="shared" si="1"/>
        <v>211.75</v>
      </c>
    </row>
    <row r="87" spans="1:10" ht="12" customHeight="1" x14ac:dyDescent="0.2">
      <c r="A87" s="7" t="str">
        <f>'Pregnant Women Participating'!A87</f>
        <v>Shoshone Tribe, WY</v>
      </c>
      <c r="B87" s="13">
        <v>108</v>
      </c>
      <c r="C87" s="4">
        <v>88</v>
      </c>
      <c r="D87" s="4">
        <v>93</v>
      </c>
      <c r="E87" s="4">
        <v>84</v>
      </c>
      <c r="F87" s="4">
        <v>87</v>
      </c>
      <c r="G87" s="4">
        <v>92</v>
      </c>
      <c r="H87" s="4">
        <v>96</v>
      </c>
      <c r="I87" s="4">
        <v>97</v>
      </c>
      <c r="J87" s="13">
        <f t="shared" si="1"/>
        <v>93.125</v>
      </c>
    </row>
    <row r="88" spans="1:10" s="17" customFormat="1" ht="24.75" customHeight="1" x14ac:dyDescent="0.2">
      <c r="A88" s="14" t="str">
        <f>'Pregnant Women Participating'!A88</f>
        <v>Mountain Plains</v>
      </c>
      <c r="B88" s="15">
        <v>331330</v>
      </c>
      <c r="C88" s="15">
        <v>324610</v>
      </c>
      <c r="D88" s="15">
        <v>320830</v>
      </c>
      <c r="E88" s="15">
        <v>319716</v>
      </c>
      <c r="F88" s="15">
        <v>317922</v>
      </c>
      <c r="G88" s="15">
        <v>319578</v>
      </c>
      <c r="H88" s="15">
        <v>320153</v>
      </c>
      <c r="I88" s="15">
        <v>317416</v>
      </c>
      <c r="J88" s="16">
        <f t="shared" si="1"/>
        <v>321444.375</v>
      </c>
    </row>
    <row r="89" spans="1:10" ht="12" customHeight="1" x14ac:dyDescent="0.2">
      <c r="A89" s="8" t="str">
        <f>'Pregnant Women Participating'!A89</f>
        <v>Alaska</v>
      </c>
      <c r="B89" s="13">
        <v>13557</v>
      </c>
      <c r="C89" s="4">
        <v>13306</v>
      </c>
      <c r="D89" s="4">
        <v>13158</v>
      </c>
      <c r="E89" s="4">
        <v>13089</v>
      </c>
      <c r="F89" s="4">
        <v>12937</v>
      </c>
      <c r="G89" s="4">
        <v>12934</v>
      </c>
      <c r="H89" s="4">
        <v>12911</v>
      </c>
      <c r="I89" s="4">
        <v>12924</v>
      </c>
      <c r="J89" s="13">
        <f t="shared" si="1"/>
        <v>13102</v>
      </c>
    </row>
    <row r="90" spans="1:10" ht="12" customHeight="1" x14ac:dyDescent="0.2">
      <c r="A90" s="8" t="str">
        <f>'Pregnant Women Participating'!A90</f>
        <v>American Samoa</v>
      </c>
      <c r="B90" s="13">
        <v>3872</v>
      </c>
      <c r="C90" s="4">
        <v>3820</v>
      </c>
      <c r="D90" s="4">
        <v>3847</v>
      </c>
      <c r="E90" s="4">
        <v>3940</v>
      </c>
      <c r="F90" s="4">
        <v>3855</v>
      </c>
      <c r="G90" s="4">
        <v>3923</v>
      </c>
      <c r="H90" s="4">
        <v>3860</v>
      </c>
      <c r="I90" s="4">
        <v>3814</v>
      </c>
      <c r="J90" s="13">
        <f t="shared" si="1"/>
        <v>3866.375</v>
      </c>
    </row>
    <row r="91" spans="1:10" ht="12" customHeight="1" x14ac:dyDescent="0.2">
      <c r="A91" s="8" t="str">
        <f>'Pregnant Women Participating'!A91</f>
        <v>California</v>
      </c>
      <c r="B91" s="13">
        <v>998447</v>
      </c>
      <c r="C91" s="4">
        <v>982400</v>
      </c>
      <c r="D91" s="4">
        <v>980586</v>
      </c>
      <c r="E91" s="4">
        <v>981312</v>
      </c>
      <c r="F91" s="4">
        <v>978675</v>
      </c>
      <c r="G91" s="4">
        <v>984195</v>
      </c>
      <c r="H91" s="4">
        <v>982064</v>
      </c>
      <c r="I91" s="4">
        <v>979992</v>
      </c>
      <c r="J91" s="13">
        <f t="shared" si="1"/>
        <v>983458.875</v>
      </c>
    </row>
    <row r="92" spans="1:10" ht="12" customHeight="1" x14ac:dyDescent="0.2">
      <c r="A92" s="8" t="str">
        <f>'Pregnant Women Participating'!A92</f>
        <v>Guam</v>
      </c>
      <c r="B92" s="13">
        <v>6136</v>
      </c>
      <c r="C92" s="4">
        <v>5931</v>
      </c>
      <c r="D92" s="4">
        <v>5868</v>
      </c>
      <c r="E92" s="4">
        <v>5899</v>
      </c>
      <c r="F92" s="4">
        <v>5930</v>
      </c>
      <c r="G92" s="4">
        <v>6006</v>
      </c>
      <c r="H92" s="4">
        <v>5867</v>
      </c>
      <c r="I92" s="4">
        <v>5912</v>
      </c>
      <c r="J92" s="13">
        <f t="shared" si="1"/>
        <v>5943.625</v>
      </c>
    </row>
    <row r="93" spans="1:10" ht="12" customHeight="1" x14ac:dyDescent="0.2">
      <c r="A93" s="8" t="str">
        <f>'Pregnant Women Participating'!A93</f>
        <v>Hawaii</v>
      </c>
      <c r="B93" s="13">
        <v>25729</v>
      </c>
      <c r="C93" s="4">
        <v>25090</v>
      </c>
      <c r="D93" s="4">
        <v>25002</v>
      </c>
      <c r="E93" s="4">
        <v>25226</v>
      </c>
      <c r="F93" s="4">
        <v>24891</v>
      </c>
      <c r="G93" s="4">
        <v>24941</v>
      </c>
      <c r="H93" s="4">
        <v>25070</v>
      </c>
      <c r="I93" s="4">
        <v>24577</v>
      </c>
      <c r="J93" s="13">
        <f t="shared" si="1"/>
        <v>25065.75</v>
      </c>
    </row>
    <row r="94" spans="1:10" ht="12" customHeight="1" x14ac:dyDescent="0.2">
      <c r="A94" s="8" t="str">
        <f>'Pregnant Women Participating'!A94</f>
        <v>Idaho</v>
      </c>
      <c r="B94" s="13">
        <v>32646</v>
      </c>
      <c r="C94" s="4">
        <v>32157</v>
      </c>
      <c r="D94" s="4">
        <v>31748</v>
      </c>
      <c r="E94" s="4">
        <v>32095</v>
      </c>
      <c r="F94" s="4">
        <v>31934</v>
      </c>
      <c r="G94" s="4">
        <v>31819</v>
      </c>
      <c r="H94" s="4">
        <v>31787</v>
      </c>
      <c r="I94" s="4">
        <v>31687</v>
      </c>
      <c r="J94" s="13">
        <f t="shared" si="1"/>
        <v>31984.125</v>
      </c>
    </row>
    <row r="95" spans="1:10" ht="12" customHeight="1" x14ac:dyDescent="0.2">
      <c r="A95" s="8" t="str">
        <f>'Pregnant Women Participating'!A95</f>
        <v>Nevada</v>
      </c>
      <c r="B95" s="13">
        <v>55774</v>
      </c>
      <c r="C95" s="4">
        <v>53917</v>
      </c>
      <c r="D95" s="4">
        <v>53231</v>
      </c>
      <c r="E95" s="4">
        <v>52693</v>
      </c>
      <c r="F95" s="4">
        <v>52492</v>
      </c>
      <c r="G95" s="4">
        <v>52677</v>
      </c>
      <c r="H95" s="4">
        <v>53202</v>
      </c>
      <c r="I95" s="4">
        <v>52956</v>
      </c>
      <c r="J95" s="13">
        <f t="shared" si="1"/>
        <v>53367.75</v>
      </c>
    </row>
    <row r="96" spans="1:10" ht="12" customHeight="1" x14ac:dyDescent="0.2">
      <c r="A96" s="8" t="str">
        <f>'Pregnant Women Participating'!A96</f>
        <v>Oregon</v>
      </c>
      <c r="B96" s="13">
        <v>84207</v>
      </c>
      <c r="C96" s="4">
        <v>83049</v>
      </c>
      <c r="D96" s="4">
        <v>82581</v>
      </c>
      <c r="E96" s="4">
        <v>82485</v>
      </c>
      <c r="F96" s="4">
        <v>82309</v>
      </c>
      <c r="G96" s="4">
        <v>82647</v>
      </c>
      <c r="H96" s="4">
        <v>82887</v>
      </c>
      <c r="I96" s="4">
        <v>82563</v>
      </c>
      <c r="J96" s="13">
        <f t="shared" si="1"/>
        <v>82841</v>
      </c>
    </row>
    <row r="97" spans="1:10" ht="12" customHeight="1" x14ac:dyDescent="0.2">
      <c r="A97" s="8" t="str">
        <f>'Pregnant Women Participating'!A97</f>
        <v>Washington</v>
      </c>
      <c r="B97" s="13">
        <v>143168</v>
      </c>
      <c r="C97" s="4">
        <v>140416</v>
      </c>
      <c r="D97" s="4">
        <v>139020</v>
      </c>
      <c r="E97" s="4">
        <v>139507</v>
      </c>
      <c r="F97" s="4">
        <v>138572</v>
      </c>
      <c r="G97" s="4">
        <v>139623</v>
      </c>
      <c r="H97" s="4">
        <v>139430</v>
      </c>
      <c r="I97" s="4">
        <v>138754</v>
      </c>
      <c r="J97" s="13">
        <f t="shared" si="1"/>
        <v>139811.25</v>
      </c>
    </row>
    <row r="98" spans="1:10" ht="12" customHeight="1" x14ac:dyDescent="0.2">
      <c r="A98" s="8" t="str">
        <f>'Pregnant Women Participating'!A98</f>
        <v>Northern Marianas</v>
      </c>
      <c r="B98" s="13">
        <v>2513</v>
      </c>
      <c r="C98" s="4">
        <v>2494</v>
      </c>
      <c r="D98" s="4">
        <v>2485</v>
      </c>
      <c r="E98" s="4">
        <v>2454</v>
      </c>
      <c r="F98" s="4">
        <v>2442</v>
      </c>
      <c r="G98" s="4">
        <v>2472</v>
      </c>
      <c r="H98" s="4">
        <v>2427</v>
      </c>
      <c r="I98" s="4">
        <v>2350</v>
      </c>
      <c r="J98" s="13">
        <f t="shared" si="1"/>
        <v>2454.625</v>
      </c>
    </row>
    <row r="99" spans="1:10" ht="12" customHeight="1" x14ac:dyDescent="0.2">
      <c r="A99" s="8" t="str">
        <f>'Pregnant Women Participating'!A99</f>
        <v>Inter-Tribal Council, NV</v>
      </c>
      <c r="B99" s="13">
        <v>446</v>
      </c>
      <c r="C99" s="4">
        <v>464</v>
      </c>
      <c r="D99" s="4">
        <v>465</v>
      </c>
      <c r="E99" s="4">
        <v>430</v>
      </c>
      <c r="F99" s="4">
        <v>445</v>
      </c>
      <c r="G99" s="4">
        <v>453</v>
      </c>
      <c r="H99" s="4">
        <v>466</v>
      </c>
      <c r="I99" s="4">
        <v>451</v>
      </c>
      <c r="J99" s="13">
        <f t="shared" si="1"/>
        <v>452.5</v>
      </c>
    </row>
    <row r="100" spans="1:10" s="17" customFormat="1" ht="24.75" customHeight="1" x14ac:dyDescent="0.2">
      <c r="A100" s="14" t="str">
        <f>'Pregnant Women Participating'!A100</f>
        <v>Western Region</v>
      </c>
      <c r="B100" s="15">
        <v>1366495</v>
      </c>
      <c r="C100" s="15">
        <v>1343044</v>
      </c>
      <c r="D100" s="15">
        <v>1337991</v>
      </c>
      <c r="E100" s="15">
        <v>1339130</v>
      </c>
      <c r="F100" s="15">
        <v>1334482</v>
      </c>
      <c r="G100" s="15">
        <v>1341690</v>
      </c>
      <c r="H100" s="15">
        <v>1339971</v>
      </c>
      <c r="I100" s="15">
        <v>1335980</v>
      </c>
      <c r="J100" s="16">
        <f t="shared" si="1"/>
        <v>1342347.875</v>
      </c>
    </row>
    <row r="101" spans="1:10" s="25" customFormat="1" ht="16.5" customHeight="1" thickBot="1" x14ac:dyDescent="0.25">
      <c r="A101" s="22" t="str">
        <f>'Pregnant Women Participating'!A101</f>
        <v>TOTAL</v>
      </c>
      <c r="B101" s="23">
        <v>6909938</v>
      </c>
      <c r="C101" s="24">
        <v>6771734</v>
      </c>
      <c r="D101" s="24">
        <v>6712611</v>
      </c>
      <c r="E101" s="24">
        <v>6696300</v>
      </c>
      <c r="F101" s="24">
        <v>6664741</v>
      </c>
      <c r="G101" s="24">
        <v>6702887</v>
      </c>
      <c r="H101" s="24">
        <v>6707676</v>
      </c>
      <c r="I101" s="24">
        <v>6672717</v>
      </c>
      <c r="J101" s="23">
        <f t="shared" si="1"/>
        <v>6729825.5</v>
      </c>
    </row>
    <row r="102" spans="1:10" ht="12.75" customHeight="1" thickTop="1" x14ac:dyDescent="0.2">
      <c r="A102" s="9"/>
    </row>
    <row r="103" spans="1:10" x14ac:dyDescent="0.2">
      <c r="A103" s="9"/>
    </row>
    <row r="104" spans="1:10" s="27" customFormat="1" ht="12.75" x14ac:dyDescent="0.2">
      <c r="A104" s="26" t="s">
        <v>1</v>
      </c>
    </row>
  </sheetData>
  <phoneticPr fontId="2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J176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9" width="11.7109375" style="5" customWidth="1"/>
    <col min="10" max="10" width="13.7109375" style="5" customWidth="1"/>
    <col min="11" max="16384" width="9.140625" style="3"/>
  </cols>
  <sheetData>
    <row r="1" spans="1:10" ht="12" customHeight="1" x14ac:dyDescent="0.2">
      <c r="A1" s="10" t="s">
        <v>5</v>
      </c>
      <c r="B1" s="32"/>
      <c r="C1" s="32"/>
      <c r="D1" s="32"/>
      <c r="E1" s="32"/>
      <c r="F1" s="32"/>
      <c r="G1" s="32"/>
      <c r="H1" s="32"/>
      <c r="I1" s="32"/>
    </row>
    <row r="2" spans="1:10" ht="12" customHeight="1" x14ac:dyDescent="0.2">
      <c r="A2" s="10" t="str">
        <f>'Pregnant Women Participating'!A2</f>
        <v>FISCAL YEAR 2026</v>
      </c>
      <c r="B2" s="32"/>
      <c r="C2" s="32"/>
      <c r="D2" s="32"/>
      <c r="E2" s="32"/>
      <c r="F2" s="32"/>
      <c r="G2" s="32"/>
      <c r="H2" s="32"/>
      <c r="I2" s="32"/>
    </row>
    <row r="3" spans="1:10" ht="12" customHeight="1" x14ac:dyDescent="0.2">
      <c r="A3" s="1" t="str">
        <f>'Pregnant Women Participating'!A3</f>
        <v>Data as of August 14, 2026</v>
      </c>
      <c r="B3" s="32"/>
      <c r="C3" s="32"/>
      <c r="D3" s="32"/>
      <c r="E3" s="32"/>
      <c r="F3" s="32"/>
      <c r="G3" s="32"/>
      <c r="H3" s="32"/>
      <c r="I3" s="32"/>
    </row>
    <row r="4" spans="1:10" ht="12" customHeight="1" x14ac:dyDescent="0.2">
      <c r="A4" s="2"/>
      <c r="B4" s="32"/>
      <c r="C4" s="32"/>
      <c r="D4" s="32"/>
      <c r="E4" s="32"/>
      <c r="F4" s="32"/>
      <c r="G4" s="32"/>
      <c r="H4" s="32"/>
      <c r="I4" s="32"/>
    </row>
    <row r="5" spans="1:10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9">
        <f>DATE(RIGHT(A2,4),5,1)</f>
        <v>46143</v>
      </c>
      <c r="J5" s="33" t="s">
        <v>22</v>
      </c>
    </row>
    <row r="6" spans="1:10" ht="12" customHeight="1" x14ac:dyDescent="0.2">
      <c r="A6" s="7" t="str">
        <f>'Pregnant Women Participating'!A6</f>
        <v>Connecticut</v>
      </c>
      <c r="B6" s="34">
        <v>42.769399999999997</v>
      </c>
      <c r="C6" s="35">
        <v>54.968499999999999</v>
      </c>
      <c r="D6" s="35">
        <v>82.884299999999996</v>
      </c>
      <c r="E6" s="35">
        <v>62.148600000000002</v>
      </c>
      <c r="F6" s="35">
        <v>50.673699999999997</v>
      </c>
      <c r="G6" s="35">
        <v>62.830599999999997</v>
      </c>
      <c r="H6" s="35">
        <v>60.7804</v>
      </c>
      <c r="I6" s="35">
        <v>62.226199999999999</v>
      </c>
      <c r="J6" s="34">
        <f>IF(SUM('Total Number of Participants'!B6:I6)&gt;0,'Food Costs'!J6/SUM('Total Number of Participants'!B6:I6)," ")</f>
        <v>59.854328374168276</v>
      </c>
    </row>
    <row r="7" spans="1:10" ht="12" customHeight="1" x14ac:dyDescent="0.2">
      <c r="A7" s="7" t="str">
        <f>'Pregnant Women Participating'!A7</f>
        <v>Maine</v>
      </c>
      <c r="B7" s="34">
        <v>57.525500000000001</v>
      </c>
      <c r="C7" s="35">
        <v>52.0197</v>
      </c>
      <c r="D7" s="35">
        <v>51.256300000000003</v>
      </c>
      <c r="E7" s="35">
        <v>56.930700000000002</v>
      </c>
      <c r="F7" s="35">
        <v>47.358199999999997</v>
      </c>
      <c r="G7" s="35">
        <v>55.356200000000001</v>
      </c>
      <c r="H7" s="35">
        <v>53.916400000000003</v>
      </c>
      <c r="I7" s="35">
        <v>61.753100000000003</v>
      </c>
      <c r="J7" s="34">
        <f>IF(SUM('Total Number of Participants'!B7:I7)&gt;0,'Food Costs'!J7/SUM('Total Number of Participants'!B7:I7)," ")</f>
        <v>54.533133109241469</v>
      </c>
    </row>
    <row r="8" spans="1:10" ht="12" customHeight="1" x14ac:dyDescent="0.2">
      <c r="A8" s="7" t="str">
        <f>'Pregnant Women Participating'!A8</f>
        <v>Massachusetts</v>
      </c>
      <c r="B8" s="34">
        <v>37.876899999999999</v>
      </c>
      <c r="C8" s="35">
        <v>73.352099999999993</v>
      </c>
      <c r="D8" s="35">
        <v>55.773699999999998</v>
      </c>
      <c r="E8" s="35">
        <v>58.137099999999997</v>
      </c>
      <c r="F8" s="35">
        <v>54.977899999999998</v>
      </c>
      <c r="G8" s="35">
        <v>55.899299999999997</v>
      </c>
      <c r="H8" s="35">
        <v>57.678600000000003</v>
      </c>
      <c r="I8" s="35">
        <v>56.553600000000003</v>
      </c>
      <c r="J8" s="34">
        <f>IF(SUM('Total Number of Participants'!B8:I8)&gt;0,'Food Costs'!J8/SUM('Total Number of Participants'!B8:I8)," ")</f>
        <v>56.244986354846674</v>
      </c>
    </row>
    <row r="9" spans="1:10" ht="12" customHeight="1" x14ac:dyDescent="0.2">
      <c r="A9" s="7" t="str">
        <f>'Pregnant Women Participating'!A9</f>
        <v>New Hampshire</v>
      </c>
      <c r="B9" s="34">
        <v>50.265300000000003</v>
      </c>
      <c r="C9" s="35">
        <v>45.918199999999999</v>
      </c>
      <c r="D9" s="35">
        <v>45.121000000000002</v>
      </c>
      <c r="E9" s="35">
        <v>48.981099999999998</v>
      </c>
      <c r="F9" s="35">
        <v>45.4602</v>
      </c>
      <c r="G9" s="35">
        <v>46.250900000000001</v>
      </c>
      <c r="H9" s="35">
        <v>50.084600000000002</v>
      </c>
      <c r="I9" s="35">
        <v>46.643099999999997</v>
      </c>
      <c r="J9" s="34">
        <f>IF(SUM('Total Number of Participants'!B9:I9)&gt;0,'Food Costs'!J9/SUM('Total Number of Participants'!B9:I9)," ")</f>
        <v>47.357378989470249</v>
      </c>
    </row>
    <row r="10" spans="1:10" ht="12" customHeight="1" x14ac:dyDescent="0.2">
      <c r="A10" s="7" t="str">
        <f>'Pregnant Women Participating'!A10</f>
        <v>New York</v>
      </c>
      <c r="B10" s="34">
        <v>77.574700000000007</v>
      </c>
      <c r="C10" s="35">
        <v>75.212500000000006</v>
      </c>
      <c r="D10" s="35">
        <v>75.195599999999999</v>
      </c>
      <c r="E10" s="35">
        <v>78.091399999999993</v>
      </c>
      <c r="F10" s="35">
        <v>73.892700000000005</v>
      </c>
      <c r="G10" s="35">
        <v>73.212900000000005</v>
      </c>
      <c r="H10" s="35">
        <v>65.957599999999999</v>
      </c>
      <c r="I10" s="35">
        <v>73.071600000000004</v>
      </c>
      <c r="J10" s="34">
        <f>IF(SUM('Total Number of Participants'!B10:I10)&gt;0,'Food Costs'!J10/SUM('Total Number of Participants'!B10:I10)," ")</f>
        <v>74.01657007436215</v>
      </c>
    </row>
    <row r="11" spans="1:10" ht="12" customHeight="1" x14ac:dyDescent="0.2">
      <c r="A11" s="7" t="str">
        <f>'Pregnant Women Participating'!A11</f>
        <v>Rhode Island</v>
      </c>
      <c r="B11" s="34">
        <v>14.613200000000001</v>
      </c>
      <c r="C11" s="35">
        <v>58.1693</v>
      </c>
      <c r="D11" s="35">
        <v>83.886700000000005</v>
      </c>
      <c r="E11" s="35">
        <v>66.396299999999997</v>
      </c>
      <c r="F11" s="35">
        <v>82.837400000000002</v>
      </c>
      <c r="G11" s="35">
        <v>59.238300000000002</v>
      </c>
      <c r="H11" s="35">
        <v>60.776699999999998</v>
      </c>
      <c r="I11" s="35">
        <v>64.169300000000007</v>
      </c>
      <c r="J11" s="34">
        <f>IF(SUM('Total Number of Participants'!B11:I11)&gt;0,'Food Costs'!J11/SUM('Total Number of Participants'!B11:I11)," ")</f>
        <v>61.024743244018588</v>
      </c>
    </row>
    <row r="12" spans="1:10" ht="12" customHeight="1" x14ac:dyDescent="0.2">
      <c r="A12" s="7" t="str">
        <f>'Pregnant Women Participating'!A12</f>
        <v>Vermont</v>
      </c>
      <c r="B12" s="34">
        <v>42.742199999999997</v>
      </c>
      <c r="C12" s="35">
        <v>53.839199999999998</v>
      </c>
      <c r="D12" s="35">
        <v>68.292199999999994</v>
      </c>
      <c r="E12" s="35">
        <v>57.9529</v>
      </c>
      <c r="F12" s="35">
        <v>55.744199999999999</v>
      </c>
      <c r="G12" s="35">
        <v>60.419800000000002</v>
      </c>
      <c r="H12" s="35">
        <v>60.107199999999999</v>
      </c>
      <c r="I12" s="35">
        <v>60.1922</v>
      </c>
      <c r="J12" s="34">
        <f>IF(SUM('Total Number of Participants'!B12:I12)&gt;0,'Food Costs'!J12/SUM('Total Number of Participants'!B12:I12)," ")</f>
        <v>57.419052255375739</v>
      </c>
    </row>
    <row r="13" spans="1:10" ht="12" customHeight="1" x14ac:dyDescent="0.2">
      <c r="A13" s="7" t="str">
        <f>'Pregnant Women Participating'!A13</f>
        <v>Virgin Islands</v>
      </c>
      <c r="B13" s="34">
        <v>69.254499999999993</v>
      </c>
      <c r="C13" s="35">
        <v>106.367</v>
      </c>
      <c r="D13" s="35">
        <v>90.431299999999993</v>
      </c>
      <c r="E13" s="35">
        <v>93.542699999999996</v>
      </c>
      <c r="F13" s="35">
        <v>109.9336</v>
      </c>
      <c r="G13" s="35">
        <v>71.614599999999996</v>
      </c>
      <c r="H13" s="35">
        <v>122.2319</v>
      </c>
      <c r="I13" s="35"/>
      <c r="J13" s="34">
        <f>IF(SUM('Total Number of Participants'!B13:I13)&gt;0,'Food Costs'!J13/SUM('Total Number of Participants'!B13:I13)," ")</f>
        <v>114.13423622047245</v>
      </c>
    </row>
    <row r="14" spans="1:10" ht="12" customHeight="1" x14ac:dyDescent="0.2">
      <c r="A14" s="7" t="str">
        <f>'Pregnant Women Participating'!A14</f>
        <v>Pleasant Point, ME</v>
      </c>
      <c r="B14" s="34">
        <v>82.702699999999993</v>
      </c>
      <c r="C14" s="35">
        <v>51.219499999999996</v>
      </c>
      <c r="D14" s="35">
        <v>77.525000000000006</v>
      </c>
      <c r="E14" s="35">
        <v>79.886399999999995</v>
      </c>
      <c r="F14" s="35">
        <v>165.6842</v>
      </c>
      <c r="G14" s="35">
        <v>143.0909</v>
      </c>
      <c r="H14" s="35">
        <v>153.56100000000001</v>
      </c>
      <c r="I14" s="35">
        <v>146.4186</v>
      </c>
      <c r="J14" s="34">
        <f>IF(SUM('Total Number of Participants'!B14:I14)&gt;0,'Food Costs'!J14/SUM('Total Number of Participants'!B14:I14)," ")</f>
        <v>112.6829268292683</v>
      </c>
    </row>
    <row r="15" spans="1:10" s="17" customFormat="1" ht="24.75" customHeight="1" x14ac:dyDescent="0.2">
      <c r="A15" s="14" t="str">
        <f>'Pregnant Women Participating'!A15</f>
        <v>Northeast Region</v>
      </c>
      <c r="B15" s="36">
        <v>64.906400000000005</v>
      </c>
      <c r="C15" s="37">
        <v>71.555300000000003</v>
      </c>
      <c r="D15" s="37">
        <v>71.465999999999994</v>
      </c>
      <c r="E15" s="37">
        <v>71.886200000000002</v>
      </c>
      <c r="F15" s="37">
        <v>67.834999999999994</v>
      </c>
      <c r="G15" s="37">
        <v>68.019199999999998</v>
      </c>
      <c r="H15" s="37">
        <v>63.529200000000003</v>
      </c>
      <c r="I15" s="37">
        <v>68.734399999999994</v>
      </c>
      <c r="J15" s="41">
        <f>IF(SUM('Total Number of Participants'!B15:I15)&gt;0,'Food Costs'!J15/SUM('Total Number of Participants'!B15:I15)," ")</f>
        <v>68.481544267716046</v>
      </c>
    </row>
    <row r="16" spans="1:10" ht="12" customHeight="1" x14ac:dyDescent="0.2">
      <c r="A16" s="7" t="str">
        <f>'Pregnant Women Participating'!A16</f>
        <v>Delaware</v>
      </c>
      <c r="B16" s="35">
        <v>52.415100000000002</v>
      </c>
      <c r="C16" s="35">
        <v>50.129399999999997</v>
      </c>
      <c r="D16" s="35">
        <v>51.162199999999999</v>
      </c>
      <c r="E16" s="35">
        <v>54.185899999999997</v>
      </c>
      <c r="F16" s="35">
        <v>48.5488</v>
      </c>
      <c r="G16" s="35">
        <v>50.194899999999997</v>
      </c>
      <c r="H16" s="35">
        <v>49.928400000000003</v>
      </c>
      <c r="I16" s="35">
        <v>67.596199999999996</v>
      </c>
      <c r="J16" s="34">
        <f>IF(SUM('Total Number of Participants'!B16:I16)&gt;0,'Food Costs'!J16/SUM('Total Number of Participants'!B16:I16)," ")</f>
        <v>53.003777909839542</v>
      </c>
    </row>
    <row r="17" spans="1:10" ht="12" customHeight="1" x14ac:dyDescent="0.2">
      <c r="A17" s="7" t="str">
        <f>'Pregnant Women Participating'!A17</f>
        <v>District of Columbia</v>
      </c>
      <c r="B17" s="35">
        <v>83.092500000000001</v>
      </c>
      <c r="C17" s="35">
        <v>11.439299999999999</v>
      </c>
      <c r="D17" s="35">
        <v>80.057199999999995</v>
      </c>
      <c r="E17" s="35">
        <v>56.314500000000002</v>
      </c>
      <c r="F17" s="35">
        <v>70.421499999999995</v>
      </c>
      <c r="G17" s="35">
        <v>23.35</v>
      </c>
      <c r="H17" s="35">
        <v>78.260099999999994</v>
      </c>
      <c r="I17" s="35">
        <v>56.309100000000001</v>
      </c>
      <c r="J17" s="34">
        <f>IF(SUM('Total Number of Participants'!B17:I17)&gt;0,'Food Costs'!J17/SUM('Total Number of Participants'!B17:I17)," ")</f>
        <v>57.433402368435026</v>
      </c>
    </row>
    <row r="18" spans="1:10" ht="12" customHeight="1" x14ac:dyDescent="0.2">
      <c r="A18" s="7" t="str">
        <f>'Pregnant Women Participating'!A18</f>
        <v>Maryland</v>
      </c>
      <c r="B18" s="35">
        <v>49.829300000000003</v>
      </c>
      <c r="C18" s="35">
        <v>80.974400000000003</v>
      </c>
      <c r="D18" s="35">
        <v>66.0351</v>
      </c>
      <c r="E18" s="35">
        <v>66.648300000000006</v>
      </c>
      <c r="F18" s="35">
        <v>63.197200000000002</v>
      </c>
      <c r="G18" s="35">
        <v>64.503299999999996</v>
      </c>
      <c r="H18" s="35">
        <v>66.805599999999998</v>
      </c>
      <c r="I18" s="35">
        <v>65.618200000000002</v>
      </c>
      <c r="J18" s="34">
        <f>IF(SUM('Total Number of Participants'!B18:I18)&gt;0,'Food Costs'!J18/SUM('Total Number of Participants'!B18:I18)," ")</f>
        <v>65.42065881330997</v>
      </c>
    </row>
    <row r="19" spans="1:10" ht="12" customHeight="1" x14ac:dyDescent="0.2">
      <c r="A19" s="7" t="str">
        <f>'Pregnant Women Participating'!A19</f>
        <v>New Jersey</v>
      </c>
      <c r="B19" s="35">
        <v>77.411900000000003</v>
      </c>
      <c r="C19" s="35">
        <v>82.186700000000002</v>
      </c>
      <c r="D19" s="35">
        <v>81.383600000000001</v>
      </c>
      <c r="E19" s="35">
        <v>83.087900000000005</v>
      </c>
      <c r="F19" s="35">
        <v>78.9619</v>
      </c>
      <c r="G19" s="35">
        <v>79.233800000000002</v>
      </c>
      <c r="H19" s="35">
        <v>82.431700000000006</v>
      </c>
      <c r="I19" s="35">
        <v>80.593100000000007</v>
      </c>
      <c r="J19" s="34">
        <f>IF(SUM('Total Number of Participants'!B19:I19)&gt;0,'Food Costs'!J19/SUM('Total Number of Participants'!B19:I19)," ")</f>
        <v>80.65690771564806</v>
      </c>
    </row>
    <row r="20" spans="1:10" ht="12" customHeight="1" x14ac:dyDescent="0.2">
      <c r="A20" s="7" t="str">
        <f>'Pregnant Women Participating'!A20</f>
        <v>Pennsylvania</v>
      </c>
      <c r="B20" s="35">
        <v>72.065600000000003</v>
      </c>
      <c r="C20" s="35">
        <v>70.677700000000002</v>
      </c>
      <c r="D20" s="35">
        <v>72.707499999999996</v>
      </c>
      <c r="E20" s="35">
        <v>74.093900000000005</v>
      </c>
      <c r="F20" s="35">
        <v>72.048599999999993</v>
      </c>
      <c r="G20" s="35">
        <v>73.021600000000007</v>
      </c>
      <c r="H20" s="35">
        <v>71.934299999999993</v>
      </c>
      <c r="I20" s="35">
        <v>74.527199999999993</v>
      </c>
      <c r="J20" s="34">
        <f>IF(SUM('Total Number of Participants'!B20:I20)&gt;0,'Food Costs'!J20/SUM('Total Number of Participants'!B20:I20)," ")</f>
        <v>72.624569153431466</v>
      </c>
    </row>
    <row r="21" spans="1:10" ht="12" customHeight="1" x14ac:dyDescent="0.2">
      <c r="A21" s="7" t="str">
        <f>'Pregnant Women Participating'!A21</f>
        <v>Puerto Rico</v>
      </c>
      <c r="B21" s="35">
        <v>158.53380000000001</v>
      </c>
      <c r="C21" s="35">
        <v>153.17359999999999</v>
      </c>
      <c r="D21" s="35">
        <v>155.3537</v>
      </c>
      <c r="E21" s="35">
        <v>155.7362</v>
      </c>
      <c r="F21" s="35">
        <v>156.21260000000001</v>
      </c>
      <c r="G21" s="35">
        <v>158.96199999999999</v>
      </c>
      <c r="H21" s="35">
        <v>159.45099999999999</v>
      </c>
      <c r="I21" s="35">
        <v>158.68979999999999</v>
      </c>
      <c r="J21" s="34">
        <f>IF(SUM('Total Number of Participants'!B21:I21)&gt;0,'Food Costs'!J21/SUM('Total Number of Participants'!B21:I21)," ")</f>
        <v>157.02843245425953</v>
      </c>
    </row>
    <row r="22" spans="1:10" ht="12" customHeight="1" x14ac:dyDescent="0.2">
      <c r="A22" s="7" t="str">
        <f>'Pregnant Women Participating'!A22</f>
        <v>Virginia</v>
      </c>
      <c r="B22" s="35">
        <v>34.110199999999999</v>
      </c>
      <c r="C22" s="35">
        <v>51.643999999999998</v>
      </c>
      <c r="D22" s="35">
        <v>56.136800000000001</v>
      </c>
      <c r="E22" s="35">
        <v>55.273600000000002</v>
      </c>
      <c r="F22" s="35">
        <v>75.169499999999999</v>
      </c>
      <c r="G22" s="35">
        <v>53.633899999999997</v>
      </c>
      <c r="H22" s="35">
        <v>58.785200000000003</v>
      </c>
      <c r="I22" s="35">
        <v>56.243899999999996</v>
      </c>
      <c r="J22" s="34">
        <f>IF(SUM('Total Number of Participants'!B22:I22)&gt;0,'Food Costs'!J22/SUM('Total Number of Participants'!B22:I22)," ")</f>
        <v>54.937287337264728</v>
      </c>
    </row>
    <row r="23" spans="1:10" ht="12" customHeight="1" x14ac:dyDescent="0.2">
      <c r="A23" s="7" t="str">
        <f>'Pregnant Women Participating'!A23</f>
        <v>West Virginia</v>
      </c>
      <c r="B23" s="35">
        <v>52.9086</v>
      </c>
      <c r="C23" s="35">
        <v>63.304000000000002</v>
      </c>
      <c r="D23" s="35">
        <v>83.047300000000007</v>
      </c>
      <c r="E23" s="35">
        <v>66.392099999999999</v>
      </c>
      <c r="F23" s="35">
        <v>61.699399999999997</v>
      </c>
      <c r="G23" s="35">
        <v>59.977800000000002</v>
      </c>
      <c r="H23" s="35">
        <v>59.978900000000003</v>
      </c>
      <c r="I23" s="35">
        <v>59.9801</v>
      </c>
      <c r="J23" s="34">
        <f>IF(SUM('Total Number of Participants'!B23:I23)&gt;0,'Food Costs'!J23/SUM('Total Number of Participants'!B23:I23)," ")</f>
        <v>63.39166464951375</v>
      </c>
    </row>
    <row r="24" spans="1:10" s="17" customFormat="1" ht="24.75" customHeight="1" x14ac:dyDescent="0.2">
      <c r="A24" s="14" t="str">
        <f>'Pregnant Women Participating'!A24</f>
        <v>Mid-Atlantic Region</v>
      </c>
      <c r="B24" s="37">
        <v>73.187299999999993</v>
      </c>
      <c r="C24" s="37">
        <v>80.250299999999996</v>
      </c>
      <c r="D24" s="37">
        <v>81.246600000000001</v>
      </c>
      <c r="E24" s="37">
        <v>80.984700000000004</v>
      </c>
      <c r="F24" s="37">
        <v>81.756</v>
      </c>
      <c r="G24" s="37">
        <v>78.839600000000004</v>
      </c>
      <c r="H24" s="37">
        <v>81.402199999999993</v>
      </c>
      <c r="I24" s="37">
        <v>81.223799999999997</v>
      </c>
      <c r="J24" s="41">
        <f>IF(SUM('Total Number of Participants'!B24:I24)&gt;0,'Food Costs'!J24/SUM('Total Number of Participants'!B24:I24)," ")</f>
        <v>79.832046129572731</v>
      </c>
    </row>
    <row r="25" spans="1:10" ht="12" customHeight="1" x14ac:dyDescent="0.2">
      <c r="A25" s="7" t="str">
        <f>'Pregnant Women Participating'!A25</f>
        <v>Alabama</v>
      </c>
      <c r="B25" s="35">
        <v>27.316099999999999</v>
      </c>
      <c r="C25" s="35">
        <v>71.959100000000007</v>
      </c>
      <c r="D25" s="35">
        <v>70.519900000000007</v>
      </c>
      <c r="E25" s="35">
        <v>60.761000000000003</v>
      </c>
      <c r="F25" s="35">
        <v>51.858400000000003</v>
      </c>
      <c r="G25" s="35">
        <v>62.3416</v>
      </c>
      <c r="H25" s="35">
        <v>61.1126</v>
      </c>
      <c r="I25" s="35">
        <v>52.582099999999997</v>
      </c>
      <c r="J25" s="34">
        <f>IF(SUM('Total Number of Participants'!B25:I25)&gt;0,'Food Costs'!J25/SUM('Total Number of Participants'!B25:I25)," ")</f>
        <v>57.147335533698126</v>
      </c>
    </row>
    <row r="26" spans="1:10" ht="12" customHeight="1" x14ac:dyDescent="0.2">
      <c r="A26" s="7" t="str">
        <f>'Pregnant Women Participating'!A26</f>
        <v>Florida</v>
      </c>
      <c r="B26" s="35">
        <v>52.590499999999999</v>
      </c>
      <c r="C26" s="35">
        <v>67.356399999999994</v>
      </c>
      <c r="D26" s="35">
        <v>62.871000000000002</v>
      </c>
      <c r="E26" s="35">
        <v>64.616</v>
      </c>
      <c r="F26" s="35">
        <v>61.436199999999999</v>
      </c>
      <c r="G26" s="35">
        <v>71.767099999999999</v>
      </c>
      <c r="H26" s="35">
        <v>66.886600000000001</v>
      </c>
      <c r="I26" s="35">
        <v>61.980499999999999</v>
      </c>
      <c r="J26" s="34">
        <f>IF(SUM('Total Number of Participants'!B26:I26)&gt;0,'Food Costs'!J26/SUM('Total Number of Participants'!B26:I26)," ")</f>
        <v>63.621444875832559</v>
      </c>
    </row>
    <row r="27" spans="1:10" ht="12" customHeight="1" x14ac:dyDescent="0.2">
      <c r="A27" s="7" t="str">
        <f>'Pregnant Women Participating'!A27</f>
        <v>Georgia</v>
      </c>
      <c r="B27" s="35">
        <v>42.285200000000003</v>
      </c>
      <c r="C27" s="35">
        <v>76.4315</v>
      </c>
      <c r="D27" s="35">
        <v>62.002400000000002</v>
      </c>
      <c r="E27" s="35">
        <v>62.244900000000001</v>
      </c>
      <c r="F27" s="35">
        <v>58.652799999999999</v>
      </c>
      <c r="G27" s="35">
        <v>58.911999999999999</v>
      </c>
      <c r="H27" s="35">
        <v>64.421499999999995</v>
      </c>
      <c r="I27" s="35">
        <v>61.8127</v>
      </c>
      <c r="J27" s="34">
        <f>IF(SUM('Total Number of Participants'!B27:I27)&gt;0,'Food Costs'!J27/SUM('Total Number of Participants'!B27:I27)," ")</f>
        <v>60.834152014178713</v>
      </c>
    </row>
    <row r="28" spans="1:10" ht="12" customHeight="1" x14ac:dyDescent="0.2">
      <c r="A28" s="7" t="str">
        <f>'Pregnant Women Participating'!A28</f>
        <v>Kentucky</v>
      </c>
      <c r="B28" s="35">
        <v>42.222900000000003</v>
      </c>
      <c r="C28" s="35">
        <v>60.771700000000003</v>
      </c>
      <c r="D28" s="35">
        <v>82.703000000000003</v>
      </c>
      <c r="E28" s="35">
        <v>63.091200000000001</v>
      </c>
      <c r="F28" s="35">
        <v>59.1051</v>
      </c>
      <c r="G28" s="35">
        <v>60.792900000000003</v>
      </c>
      <c r="H28" s="35">
        <v>65.210800000000006</v>
      </c>
      <c r="I28" s="35">
        <v>63.317999999999998</v>
      </c>
      <c r="J28" s="34">
        <f>IF(SUM('Total Number of Participants'!B28:I28)&gt;0,'Food Costs'!J28/SUM('Total Number of Participants'!B28:I28)," ")</f>
        <v>62.081072011598096</v>
      </c>
    </row>
    <row r="29" spans="1:10" ht="12" customHeight="1" x14ac:dyDescent="0.2">
      <c r="A29" s="7" t="str">
        <f>'Pregnant Women Participating'!A29</f>
        <v>Mississippi</v>
      </c>
      <c r="B29" s="35">
        <v>12.0977</v>
      </c>
      <c r="C29" s="35">
        <v>44.918300000000002</v>
      </c>
      <c r="D29" s="35">
        <v>60.9529</v>
      </c>
      <c r="E29" s="35">
        <v>61.794499999999999</v>
      </c>
      <c r="F29" s="35">
        <v>59.462699999999998</v>
      </c>
      <c r="G29" s="35">
        <v>63.0959</v>
      </c>
      <c r="H29" s="35">
        <v>60.057899999999997</v>
      </c>
      <c r="I29" s="35">
        <v>63.522399999999998</v>
      </c>
      <c r="J29" s="34">
        <f>IF(SUM('Total Number of Participants'!B29:I29)&gt;0,'Food Costs'!J29/SUM('Total Number of Participants'!B29:I29)," ")</f>
        <v>53.074614446659865</v>
      </c>
    </row>
    <row r="30" spans="1:10" ht="12" customHeight="1" x14ac:dyDescent="0.2">
      <c r="A30" s="7" t="str">
        <f>'Pregnant Women Participating'!A30</f>
        <v>North Carolina</v>
      </c>
      <c r="B30" s="35">
        <v>59.492800000000003</v>
      </c>
      <c r="C30" s="35">
        <v>54.310099999999998</v>
      </c>
      <c r="D30" s="35">
        <v>63.881100000000004</v>
      </c>
      <c r="E30" s="35">
        <v>64.649000000000001</v>
      </c>
      <c r="F30" s="35">
        <v>52.657800000000002</v>
      </c>
      <c r="G30" s="35">
        <v>54.760300000000001</v>
      </c>
      <c r="H30" s="35">
        <v>55.4968</v>
      </c>
      <c r="I30" s="35">
        <v>55.455599999999997</v>
      </c>
      <c r="J30" s="34">
        <f>IF(SUM('Total Number of Participants'!B30:I30)&gt;0,'Food Costs'!J30/SUM('Total Number of Participants'!B30:I30)," ")</f>
        <v>57.594040685878582</v>
      </c>
    </row>
    <row r="31" spans="1:10" ht="12" customHeight="1" x14ac:dyDescent="0.2">
      <c r="A31" s="7" t="str">
        <f>'Pregnant Women Participating'!A31</f>
        <v>South Carolina</v>
      </c>
      <c r="B31" s="35">
        <v>45.4649</v>
      </c>
      <c r="C31" s="35">
        <v>57.912500000000001</v>
      </c>
      <c r="D31" s="35">
        <v>67.354699999999994</v>
      </c>
      <c r="E31" s="35">
        <v>70.642499999999998</v>
      </c>
      <c r="F31" s="35">
        <v>51.706699999999998</v>
      </c>
      <c r="G31" s="35">
        <v>65.665000000000006</v>
      </c>
      <c r="H31" s="35">
        <v>61.429099999999998</v>
      </c>
      <c r="I31" s="35">
        <v>59.576000000000001</v>
      </c>
      <c r="J31" s="34">
        <f>IF(SUM('Total Number of Participants'!B31:I31)&gt;0,'Food Costs'!J31/SUM('Total Number of Participants'!B31:I31)," ")</f>
        <v>59.936868759194404</v>
      </c>
    </row>
    <row r="32" spans="1:10" ht="12" customHeight="1" x14ac:dyDescent="0.2">
      <c r="A32" s="7" t="str">
        <f>'Pregnant Women Participating'!A32</f>
        <v>Tennessee</v>
      </c>
      <c r="B32" s="35">
        <v>44.5351</v>
      </c>
      <c r="C32" s="35">
        <v>72.001300000000001</v>
      </c>
      <c r="D32" s="35">
        <v>57.898099999999999</v>
      </c>
      <c r="E32" s="35">
        <v>61.691000000000003</v>
      </c>
      <c r="F32" s="35">
        <v>48.194200000000002</v>
      </c>
      <c r="G32" s="35">
        <v>62.265300000000003</v>
      </c>
      <c r="H32" s="35">
        <v>58.541600000000003</v>
      </c>
      <c r="I32" s="35">
        <v>61.868099999999998</v>
      </c>
      <c r="J32" s="34">
        <f>IF(SUM('Total Number of Participants'!B32:I32)&gt;0,'Food Costs'!J32/SUM('Total Number of Participants'!B32:I32)," ")</f>
        <v>58.325213682400644</v>
      </c>
    </row>
    <row r="33" spans="1:10" ht="12" customHeight="1" x14ac:dyDescent="0.2">
      <c r="A33" s="7" t="str">
        <f>'Pregnant Women Participating'!A33</f>
        <v>Choctaw Indians, MS</v>
      </c>
      <c r="B33" s="35">
        <v>42.866199999999999</v>
      </c>
      <c r="C33" s="35">
        <v>71.237499999999997</v>
      </c>
      <c r="D33" s="35">
        <v>77.712400000000002</v>
      </c>
      <c r="E33" s="35">
        <v>45.098700000000001</v>
      </c>
      <c r="F33" s="35">
        <v>70.297399999999996</v>
      </c>
      <c r="G33" s="35">
        <v>67.214500000000001</v>
      </c>
      <c r="H33" s="35">
        <v>58.061799999999998</v>
      </c>
      <c r="I33" s="35">
        <v>70.878</v>
      </c>
      <c r="J33" s="34">
        <f>IF(SUM('Total Number of Participants'!B33:I33)&gt;0,'Food Costs'!J33/SUM('Total Number of Participants'!B33:I33)," ")</f>
        <v>62.626336758230238</v>
      </c>
    </row>
    <row r="34" spans="1:10" ht="12" customHeight="1" x14ac:dyDescent="0.2">
      <c r="A34" s="7" t="str">
        <f>'Pregnant Women Participating'!A34</f>
        <v>Eastern Cherokee, NC</v>
      </c>
      <c r="B34" s="35">
        <v>54.974600000000002</v>
      </c>
      <c r="C34" s="35">
        <v>45.212800000000001</v>
      </c>
      <c r="D34" s="35">
        <v>56.544499999999999</v>
      </c>
      <c r="E34" s="35">
        <v>57.504100000000001</v>
      </c>
      <c r="F34" s="35">
        <v>50.141300000000001</v>
      </c>
      <c r="G34" s="35">
        <v>49.083500000000001</v>
      </c>
      <c r="H34" s="35">
        <v>46.058199999999999</v>
      </c>
      <c r="I34" s="35">
        <v>44.971699999999998</v>
      </c>
      <c r="J34" s="34">
        <f>IF(SUM('Total Number of Participants'!B34:I34)&gt;0,'Food Costs'!J34/SUM('Total Number of Participants'!B34:I34)," ")</f>
        <v>50.615056059797119</v>
      </c>
    </row>
    <row r="35" spans="1:10" s="17" customFormat="1" ht="24.75" customHeight="1" x14ac:dyDescent="0.2">
      <c r="A35" s="14" t="str">
        <f>'Pregnant Women Participating'!A35</f>
        <v>Southeast Region</v>
      </c>
      <c r="B35" s="37">
        <v>46.558199999999999</v>
      </c>
      <c r="C35" s="37">
        <v>65.396799999999999</v>
      </c>
      <c r="D35" s="37">
        <v>64.584400000000002</v>
      </c>
      <c r="E35" s="37">
        <v>63.781199999999998</v>
      </c>
      <c r="F35" s="37">
        <v>56.3339</v>
      </c>
      <c r="G35" s="37">
        <v>63.191000000000003</v>
      </c>
      <c r="H35" s="37">
        <v>62.288600000000002</v>
      </c>
      <c r="I35" s="37">
        <v>60.021900000000002</v>
      </c>
      <c r="J35" s="41">
        <f>IF(SUM('Total Number of Participants'!B35:I35)&gt;0,'Food Costs'!J35/SUM('Total Number of Participants'!B35:I35)," ")</f>
        <v>60.221968839997878</v>
      </c>
    </row>
    <row r="36" spans="1:10" ht="12" customHeight="1" x14ac:dyDescent="0.2">
      <c r="A36" s="7" t="str">
        <f>'Pregnant Women Participating'!A36</f>
        <v>Illinois</v>
      </c>
      <c r="B36" s="35">
        <v>12.988899999999999</v>
      </c>
      <c r="C36" s="35">
        <v>82.988200000000006</v>
      </c>
      <c r="D36" s="35">
        <v>62.064700000000002</v>
      </c>
      <c r="E36" s="35">
        <v>61.834899999999998</v>
      </c>
      <c r="F36" s="35">
        <v>49.662500000000001</v>
      </c>
      <c r="G36" s="35">
        <v>62.301600000000001</v>
      </c>
      <c r="H36" s="35">
        <v>62.3277</v>
      </c>
      <c r="I36" s="35">
        <v>62.098399999999998</v>
      </c>
      <c r="J36" s="34">
        <f>IF(SUM('Total Number of Participants'!B36:I36)&gt;0,'Food Costs'!J36/SUM('Total Number of Participants'!B36:I36)," ")</f>
        <v>56.8667822845525</v>
      </c>
    </row>
    <row r="37" spans="1:10" ht="12" customHeight="1" x14ac:dyDescent="0.2">
      <c r="A37" s="7" t="str">
        <f>'Pregnant Women Participating'!A37</f>
        <v>Indiana</v>
      </c>
      <c r="B37" s="35">
        <v>65.053899999999999</v>
      </c>
      <c r="C37" s="35">
        <v>49.2241</v>
      </c>
      <c r="D37" s="35">
        <v>67.191299999999998</v>
      </c>
      <c r="E37" s="35">
        <v>65.336200000000005</v>
      </c>
      <c r="F37" s="35">
        <v>54.0884</v>
      </c>
      <c r="G37" s="35">
        <v>66.725999999999999</v>
      </c>
      <c r="H37" s="35">
        <v>59.786499999999997</v>
      </c>
      <c r="I37" s="35">
        <v>66.278300000000002</v>
      </c>
      <c r="J37" s="34">
        <f>IF(SUM('Total Number of Participants'!B37:I37)&gt;0,'Food Costs'!J37/SUM('Total Number of Participants'!B37:I37)," ")</f>
        <v>61.712953107651096</v>
      </c>
    </row>
    <row r="38" spans="1:10" ht="12" customHeight="1" x14ac:dyDescent="0.2">
      <c r="A38" s="7" t="str">
        <f>'Pregnant Women Participating'!A38</f>
        <v>Iowa</v>
      </c>
      <c r="B38" s="35">
        <v>54.448999999999998</v>
      </c>
      <c r="C38" s="35">
        <v>52.2592</v>
      </c>
      <c r="D38" s="35">
        <v>52.161099999999998</v>
      </c>
      <c r="E38" s="35">
        <v>55.397300000000001</v>
      </c>
      <c r="F38" s="35">
        <v>47.799100000000003</v>
      </c>
      <c r="G38" s="35">
        <v>52.328899999999997</v>
      </c>
      <c r="H38" s="35">
        <v>54.844900000000003</v>
      </c>
      <c r="I38" s="35">
        <v>55.345799999999997</v>
      </c>
      <c r="J38" s="34">
        <f>IF(SUM('Total Number of Participants'!B38:I38)&gt;0,'Food Costs'!J38/SUM('Total Number of Participants'!B38:I38)," ")</f>
        <v>53.073609796850015</v>
      </c>
    </row>
    <row r="39" spans="1:10" ht="12" customHeight="1" x14ac:dyDescent="0.2">
      <c r="A39" s="7" t="str">
        <f>'Pregnant Women Participating'!A39</f>
        <v>Michigan</v>
      </c>
      <c r="B39" s="35">
        <v>39.995600000000003</v>
      </c>
      <c r="C39" s="35">
        <v>49.5398</v>
      </c>
      <c r="D39" s="35">
        <v>59.381599999999999</v>
      </c>
      <c r="E39" s="35">
        <v>54.283299999999997</v>
      </c>
      <c r="F39" s="35">
        <v>68.712400000000002</v>
      </c>
      <c r="G39" s="35">
        <v>60.549900000000001</v>
      </c>
      <c r="H39" s="35">
        <v>54.075899999999997</v>
      </c>
      <c r="I39" s="35">
        <v>55.231699999999996</v>
      </c>
      <c r="J39" s="34">
        <f>IF(SUM('Total Number of Participants'!B39:I39)&gt;0,'Food Costs'!J39/SUM('Total Number of Participants'!B39:I39)," ")</f>
        <v>55.13944885492706</v>
      </c>
    </row>
    <row r="40" spans="1:10" ht="12" customHeight="1" x14ac:dyDescent="0.2">
      <c r="A40" s="7" t="str">
        <f>'Pregnant Women Participating'!A40</f>
        <v>Minnesota</v>
      </c>
      <c r="B40" s="35">
        <v>34.222000000000001</v>
      </c>
      <c r="C40" s="35">
        <v>78.203599999999994</v>
      </c>
      <c r="D40" s="35">
        <v>55.8917</v>
      </c>
      <c r="E40" s="35">
        <v>57.165999999999997</v>
      </c>
      <c r="F40" s="35">
        <v>53.6999</v>
      </c>
      <c r="G40" s="35">
        <v>54.891100000000002</v>
      </c>
      <c r="H40" s="35">
        <v>59.196300000000001</v>
      </c>
      <c r="I40" s="35">
        <v>59.004100000000001</v>
      </c>
      <c r="J40" s="34">
        <f>IF(SUM('Total Number of Participants'!B40:I40)&gt;0,'Food Costs'!J40/SUM('Total Number of Participants'!B40:I40)," ")</f>
        <v>56.476144809103076</v>
      </c>
    </row>
    <row r="41" spans="1:10" ht="12" customHeight="1" x14ac:dyDescent="0.2">
      <c r="A41" s="7" t="str">
        <f>'Pregnant Women Participating'!A41</f>
        <v>Ohio</v>
      </c>
      <c r="B41" s="35">
        <v>13.383699999999999</v>
      </c>
      <c r="C41" s="35">
        <v>59.765900000000002</v>
      </c>
      <c r="D41" s="35">
        <v>84.002200000000002</v>
      </c>
      <c r="E41" s="35">
        <v>62.405500000000004</v>
      </c>
      <c r="F41" s="35">
        <v>58.9405</v>
      </c>
      <c r="G41" s="35">
        <v>60.523400000000002</v>
      </c>
      <c r="H41" s="35">
        <v>61.189900000000002</v>
      </c>
      <c r="I41" s="35">
        <v>62.013399999999997</v>
      </c>
      <c r="J41" s="34">
        <f>IF(SUM('Total Number of Participants'!B41:I41)&gt;0,'Food Costs'!J41/SUM('Total Number of Participants'!B41:I41)," ")</f>
        <v>57.540113354361594</v>
      </c>
    </row>
    <row r="42" spans="1:10" ht="12" customHeight="1" x14ac:dyDescent="0.2">
      <c r="A42" s="7" t="str">
        <f>'Pregnant Women Participating'!A42</f>
        <v>Wisconsin</v>
      </c>
      <c r="B42" s="35">
        <v>23.389600000000002</v>
      </c>
      <c r="C42" s="35">
        <v>42.740499999999997</v>
      </c>
      <c r="D42" s="35">
        <v>68.346299999999999</v>
      </c>
      <c r="E42" s="35">
        <v>46.882100000000001</v>
      </c>
      <c r="F42" s="35">
        <v>42.693199999999997</v>
      </c>
      <c r="G42" s="35">
        <v>50.963900000000002</v>
      </c>
      <c r="H42" s="35">
        <v>54.4758</v>
      </c>
      <c r="I42" s="35">
        <v>67.201099999999997</v>
      </c>
      <c r="J42" s="34">
        <f>IF(SUM('Total Number of Participants'!B42:I42)&gt;0,'Food Costs'!J42/SUM('Total Number of Participants'!B42:I42)," ")</f>
        <v>49.520636522549196</v>
      </c>
    </row>
    <row r="43" spans="1:10" s="17" customFormat="1" ht="24.75" customHeight="1" x14ac:dyDescent="0.2">
      <c r="A43" s="14" t="str">
        <f>'Pregnant Women Participating'!A43</f>
        <v>Midwest Region</v>
      </c>
      <c r="B43" s="37">
        <v>32.746099999999998</v>
      </c>
      <c r="C43" s="37">
        <v>60.127600000000001</v>
      </c>
      <c r="D43" s="37">
        <v>65.827699999999993</v>
      </c>
      <c r="E43" s="37">
        <v>58.619500000000002</v>
      </c>
      <c r="F43" s="37">
        <v>55.439799999999998</v>
      </c>
      <c r="G43" s="37">
        <v>59.764499999999998</v>
      </c>
      <c r="H43" s="37">
        <v>58.492600000000003</v>
      </c>
      <c r="I43" s="37">
        <v>61.177700000000002</v>
      </c>
      <c r="J43" s="41">
        <f>IF(SUM('Total Number of Participants'!B43:I43)&gt;0,'Food Costs'!J43/SUM('Total Number of Participants'!B43:I43)," ")</f>
        <v>56.425872309930433</v>
      </c>
    </row>
    <row r="44" spans="1:10" ht="12" customHeight="1" x14ac:dyDescent="0.2">
      <c r="A44" s="7" t="str">
        <f>'Pregnant Women Participating'!A44</f>
        <v>Arizona</v>
      </c>
      <c r="B44" s="35">
        <v>49.5595</v>
      </c>
      <c r="C44" s="35">
        <v>62.850499999999997</v>
      </c>
      <c r="D44" s="35">
        <v>80.4803</v>
      </c>
      <c r="E44" s="35">
        <v>66.300600000000003</v>
      </c>
      <c r="F44" s="35">
        <v>62.901699999999998</v>
      </c>
      <c r="G44" s="35">
        <v>64.681100000000001</v>
      </c>
      <c r="H44" s="35">
        <v>69.059899999999999</v>
      </c>
      <c r="I44" s="35">
        <v>67.2988</v>
      </c>
      <c r="J44" s="34">
        <f>IF(SUM('Total Number of Participants'!B44:I44)&gt;0,'Food Costs'!J44/SUM('Total Number of Participants'!B44:I44)," ")</f>
        <v>65.380075045069091</v>
      </c>
    </row>
    <row r="45" spans="1:10" ht="12" customHeight="1" x14ac:dyDescent="0.2">
      <c r="A45" s="7" t="str">
        <f>'Pregnant Women Participating'!A45</f>
        <v>Arkansas</v>
      </c>
      <c r="B45" s="35">
        <v>24.9941</v>
      </c>
      <c r="C45" s="35">
        <v>57.6096</v>
      </c>
      <c r="D45" s="35">
        <v>88.400199999999998</v>
      </c>
      <c r="E45" s="35">
        <v>56.4848</v>
      </c>
      <c r="F45" s="35">
        <v>67.362499999999997</v>
      </c>
      <c r="G45" s="35">
        <v>59.390700000000002</v>
      </c>
      <c r="H45" s="35">
        <v>55.434100000000001</v>
      </c>
      <c r="I45" s="35">
        <v>62.921700000000001</v>
      </c>
      <c r="J45" s="34">
        <f>IF(SUM('Total Number of Participants'!B45:I45)&gt;0,'Food Costs'!J45/SUM('Total Number of Participants'!B45:I45)," ")</f>
        <v>58.643121057613527</v>
      </c>
    </row>
    <row r="46" spans="1:10" ht="12" customHeight="1" x14ac:dyDescent="0.2">
      <c r="A46" s="7" t="str">
        <f>'Pregnant Women Participating'!A46</f>
        <v>Louisiana</v>
      </c>
      <c r="B46" s="35">
        <v>39.5792</v>
      </c>
      <c r="C46" s="35">
        <v>85.995400000000004</v>
      </c>
      <c r="D46" s="35">
        <v>61.439</v>
      </c>
      <c r="E46" s="35">
        <v>62.793799999999997</v>
      </c>
      <c r="F46" s="35">
        <v>61.827500000000001</v>
      </c>
      <c r="G46" s="35">
        <v>62.079599999999999</v>
      </c>
      <c r="H46" s="35">
        <v>60.934199999999997</v>
      </c>
      <c r="I46" s="35">
        <v>58.636200000000002</v>
      </c>
      <c r="J46" s="34">
        <f>IF(SUM('Total Number of Participants'!B46:I46)&gt;0,'Food Costs'!J46/SUM('Total Number of Participants'!B46:I46)," ")</f>
        <v>61.580655643929482</v>
      </c>
    </row>
    <row r="47" spans="1:10" ht="12" customHeight="1" x14ac:dyDescent="0.2">
      <c r="A47" s="7" t="str">
        <f>'Pregnant Women Participating'!A47</f>
        <v>New Mexico</v>
      </c>
      <c r="B47" s="35">
        <v>52.724299999999999</v>
      </c>
      <c r="C47" s="35">
        <v>62.746299999999998</v>
      </c>
      <c r="D47" s="35">
        <v>79.535499999999999</v>
      </c>
      <c r="E47" s="35">
        <v>66.825199999999995</v>
      </c>
      <c r="F47" s="35">
        <v>62.4711</v>
      </c>
      <c r="G47" s="35">
        <v>62.905200000000001</v>
      </c>
      <c r="H47" s="35">
        <v>63.192799999999998</v>
      </c>
      <c r="I47" s="35">
        <v>61.593299999999999</v>
      </c>
      <c r="J47" s="34">
        <f>IF(SUM('Total Number of Participants'!B47:I47)&gt;0,'Food Costs'!J47/SUM('Total Number of Participants'!B47:I47)," ")</f>
        <v>63.831179548306864</v>
      </c>
    </row>
    <row r="48" spans="1:10" ht="12" customHeight="1" x14ac:dyDescent="0.2">
      <c r="A48" s="7" t="str">
        <f>'Pregnant Women Participating'!A48</f>
        <v>Oklahoma</v>
      </c>
      <c r="B48" s="35">
        <v>62.420400000000001</v>
      </c>
      <c r="C48" s="35">
        <v>53.801000000000002</v>
      </c>
      <c r="D48" s="35">
        <v>60.104799999999997</v>
      </c>
      <c r="E48" s="35">
        <v>63.530900000000003</v>
      </c>
      <c r="F48" s="35">
        <v>51.807499999999997</v>
      </c>
      <c r="G48" s="35">
        <v>63.131599999999999</v>
      </c>
      <c r="H48" s="35">
        <v>60.314500000000002</v>
      </c>
      <c r="I48" s="35">
        <v>64.613100000000003</v>
      </c>
      <c r="J48" s="34">
        <f>IF(SUM('Total Number of Participants'!B48:I48)&gt;0,'Food Costs'!J48/SUM('Total Number of Participants'!B48:I48)," ")</f>
        <v>59.953720771952909</v>
      </c>
    </row>
    <row r="49" spans="1:10" ht="12" customHeight="1" x14ac:dyDescent="0.2">
      <c r="A49" s="7" t="str">
        <f>'Pregnant Women Participating'!A49</f>
        <v>Texas</v>
      </c>
      <c r="B49" s="35">
        <v>31.733799999999999</v>
      </c>
      <c r="C49" s="35">
        <v>52.158999999999999</v>
      </c>
      <c r="D49" s="35">
        <v>48.694899999999997</v>
      </c>
      <c r="E49" s="35">
        <v>48.496299999999998</v>
      </c>
      <c r="F49" s="35">
        <v>48.762099999999997</v>
      </c>
      <c r="G49" s="35">
        <v>47.734400000000001</v>
      </c>
      <c r="H49" s="35">
        <v>49.662300000000002</v>
      </c>
      <c r="I49" s="35">
        <v>48.951500000000003</v>
      </c>
      <c r="J49" s="34">
        <f>IF(SUM('Total Number of Participants'!B49:I49)&gt;0,'Food Costs'!J49/SUM('Total Number of Participants'!B49:I49)," ")</f>
        <v>46.951338806745724</v>
      </c>
    </row>
    <row r="50" spans="1:10" ht="12" customHeight="1" x14ac:dyDescent="0.2">
      <c r="A50" s="7" t="str">
        <f>'Pregnant Women Participating'!A50</f>
        <v>Utah</v>
      </c>
      <c r="B50" s="35">
        <v>45.309600000000003</v>
      </c>
      <c r="C50" s="35">
        <v>55.862200000000001</v>
      </c>
      <c r="D50" s="35">
        <v>76.027699999999996</v>
      </c>
      <c r="E50" s="35">
        <v>60.927100000000003</v>
      </c>
      <c r="F50" s="35">
        <v>59.3264</v>
      </c>
      <c r="G50" s="35">
        <v>77.080500000000001</v>
      </c>
      <c r="H50" s="35">
        <v>49.423400000000001</v>
      </c>
      <c r="I50" s="35">
        <v>62.328899999999997</v>
      </c>
      <c r="J50" s="34">
        <f>IF(SUM('Total Number of Participants'!B50:I50)&gt;0,'Food Costs'!J50/SUM('Total Number of Participants'!B50:I50)," ")</f>
        <v>60.710896782272613</v>
      </c>
    </row>
    <row r="51" spans="1:10" ht="12" customHeight="1" x14ac:dyDescent="0.2">
      <c r="A51" s="7" t="str">
        <f>'Pregnant Women Participating'!A51</f>
        <v>Inter-Tribal Council, AZ</v>
      </c>
      <c r="B51" s="35">
        <v>40.892899999999997</v>
      </c>
      <c r="C51" s="35">
        <v>53.511200000000002</v>
      </c>
      <c r="D51" s="35">
        <v>59.282600000000002</v>
      </c>
      <c r="E51" s="35">
        <v>77.715599999999995</v>
      </c>
      <c r="F51" s="35">
        <v>55.046599999999998</v>
      </c>
      <c r="G51" s="35">
        <v>57.405299999999997</v>
      </c>
      <c r="H51" s="35">
        <v>62.890500000000003</v>
      </c>
      <c r="I51" s="35">
        <v>59.6402</v>
      </c>
      <c r="J51" s="34">
        <f>IF(SUM('Total Number of Participants'!B51:I51)&gt;0,'Food Costs'!J51/SUM('Total Number of Participants'!B51:I51)," ")</f>
        <v>58.257078599850068</v>
      </c>
    </row>
    <row r="52" spans="1:10" ht="12" customHeight="1" x14ac:dyDescent="0.2">
      <c r="A52" s="7" t="str">
        <f>'Pregnant Women Participating'!A52</f>
        <v>Navajo Nation, AZ</v>
      </c>
      <c r="B52" s="35">
        <v>70.503</v>
      </c>
      <c r="C52" s="35">
        <v>61.042000000000002</v>
      </c>
      <c r="D52" s="35">
        <v>68.100099999999998</v>
      </c>
      <c r="E52" s="35">
        <v>68.685299999999998</v>
      </c>
      <c r="F52" s="35">
        <v>67.230099999999993</v>
      </c>
      <c r="G52" s="35">
        <v>68.870400000000004</v>
      </c>
      <c r="H52" s="35">
        <v>68.130600000000001</v>
      </c>
      <c r="I52" s="35">
        <v>71.488299999999995</v>
      </c>
      <c r="J52" s="34">
        <f>IF(SUM('Total Number of Participants'!B52:I52)&gt;0,'Food Costs'!J52/SUM('Total Number of Participants'!B52:I52)," ")</f>
        <v>68.012915485699565</v>
      </c>
    </row>
    <row r="53" spans="1:10" ht="12" customHeight="1" x14ac:dyDescent="0.2">
      <c r="A53" s="7" t="str">
        <f>'Pregnant Women Participating'!A53</f>
        <v>Acoma, Canoncito &amp; Laguna, NM</v>
      </c>
      <c r="B53" s="35">
        <v>99.482299999999995</v>
      </c>
      <c r="C53" s="35">
        <v>66.664500000000004</v>
      </c>
      <c r="D53" s="35">
        <v>72.664400000000001</v>
      </c>
      <c r="E53" s="35">
        <v>55.1404</v>
      </c>
      <c r="F53" s="35">
        <v>37.941000000000003</v>
      </c>
      <c r="G53" s="35">
        <v>66.053799999999995</v>
      </c>
      <c r="H53" s="35">
        <v>45.106099999999998</v>
      </c>
      <c r="I53" s="35">
        <v>32.269500000000001</v>
      </c>
      <c r="J53" s="34">
        <f>IF(SUM('Total Number of Participants'!B53:I53)&gt;0,'Food Costs'!J53/SUM('Total Number of Participants'!B53:I53)," ")</f>
        <v>59.577768014059757</v>
      </c>
    </row>
    <row r="54" spans="1:10" ht="12" customHeight="1" x14ac:dyDescent="0.2">
      <c r="A54" s="7" t="str">
        <f>'Pregnant Women Participating'!A54</f>
        <v>Eight Northern Pueblos, NM</v>
      </c>
      <c r="B54" s="35">
        <v>84.394499999999994</v>
      </c>
      <c r="C54" s="35">
        <v>69.4983</v>
      </c>
      <c r="D54" s="35">
        <v>82.125</v>
      </c>
      <c r="E54" s="35">
        <v>74.7</v>
      </c>
      <c r="F54" s="35">
        <v>72.811700000000002</v>
      </c>
      <c r="G54" s="35">
        <v>77.132499999999993</v>
      </c>
      <c r="H54" s="35">
        <v>69.446200000000005</v>
      </c>
      <c r="I54" s="35">
        <v>72.474000000000004</v>
      </c>
      <c r="J54" s="34">
        <f>IF(SUM('Total Number of Participants'!B54:I54)&gt;0,'Food Costs'!J54/SUM('Total Number of Participants'!B54:I54)," ")</f>
        <v>75.216249487074265</v>
      </c>
    </row>
    <row r="55" spans="1:10" ht="12" customHeight="1" x14ac:dyDescent="0.2">
      <c r="A55" s="7" t="str">
        <f>'Pregnant Women Participating'!A55</f>
        <v>Five Sandoval Pueblos, NM</v>
      </c>
      <c r="B55" s="35">
        <v>86.519300000000001</v>
      </c>
      <c r="C55" s="35">
        <v>76.540700000000001</v>
      </c>
      <c r="D55" s="35">
        <v>74.543800000000005</v>
      </c>
      <c r="E55" s="35">
        <v>59.720700000000001</v>
      </c>
      <c r="F55" s="35">
        <v>83.898799999999994</v>
      </c>
      <c r="G55" s="35">
        <v>107.3464</v>
      </c>
      <c r="H55" s="35">
        <v>117.88339999999999</v>
      </c>
      <c r="I55" s="35">
        <v>132.7303</v>
      </c>
      <c r="J55" s="34">
        <f>IF(SUM('Total Number of Participants'!B55:I55)&gt;0,'Food Costs'!J55/SUM('Total Number of Participants'!B55:I55)," ")</f>
        <v>91.685376661742978</v>
      </c>
    </row>
    <row r="56" spans="1:10" ht="12" customHeight="1" x14ac:dyDescent="0.2">
      <c r="A56" s="7" t="str">
        <f>'Pregnant Women Participating'!A56</f>
        <v>Isleta Pueblo, NM</v>
      </c>
      <c r="B56" s="35">
        <v>60.807000000000002</v>
      </c>
      <c r="C56" s="35">
        <v>83.475800000000007</v>
      </c>
      <c r="D56" s="35">
        <v>74.429500000000004</v>
      </c>
      <c r="E56" s="35">
        <v>70.648499999999999</v>
      </c>
      <c r="F56" s="35">
        <v>69.332999999999998</v>
      </c>
      <c r="G56" s="35">
        <v>69.901200000000003</v>
      </c>
      <c r="H56" s="35">
        <v>73.930999999999997</v>
      </c>
      <c r="I56" s="35">
        <v>73.036100000000005</v>
      </c>
      <c r="J56" s="34">
        <f>IF(SUM('Total Number of Participants'!B56:I56)&gt;0,'Food Costs'!J56/SUM('Total Number of Participants'!B56:I56)," ")</f>
        <v>71.843619100809832</v>
      </c>
    </row>
    <row r="57" spans="1:10" ht="12" customHeight="1" x14ac:dyDescent="0.2">
      <c r="A57" s="7" t="str">
        <f>'Pregnant Women Participating'!A57</f>
        <v>San Felipe Pueblo, NM</v>
      </c>
      <c r="B57" s="35">
        <v>180.04589999999999</v>
      </c>
      <c r="C57" s="35">
        <v>176.94120000000001</v>
      </c>
      <c r="D57" s="35">
        <v>114.0181</v>
      </c>
      <c r="E57" s="35">
        <v>121.9849</v>
      </c>
      <c r="F57" s="35">
        <v>67.164199999999994</v>
      </c>
      <c r="G57" s="35">
        <v>314.03129999999999</v>
      </c>
      <c r="H57" s="35">
        <v>82.984499999999997</v>
      </c>
      <c r="I57" s="35">
        <v>439.45049999999998</v>
      </c>
      <c r="J57" s="34">
        <f>IF(SUM('Total Number of Participants'!B57:I57)&gt;0,'Food Costs'!J57/SUM('Total Number of Participants'!B57:I57)," ")</f>
        <v>188.77398583386992</v>
      </c>
    </row>
    <row r="58" spans="1:10" ht="12" customHeight="1" x14ac:dyDescent="0.2">
      <c r="A58" s="7" t="str">
        <f>'Pregnant Women Participating'!A58</f>
        <v>Santo Domingo Tribe, NM</v>
      </c>
      <c r="B58" s="35">
        <v>154.71539999999999</v>
      </c>
      <c r="C58" s="35">
        <v>210.10939999999999</v>
      </c>
      <c r="D58" s="35">
        <v>199.90600000000001</v>
      </c>
      <c r="E58" s="35">
        <v>190.19329999999999</v>
      </c>
      <c r="F58" s="35">
        <v>186.9194</v>
      </c>
      <c r="G58" s="35">
        <v>195.18600000000001</v>
      </c>
      <c r="H58" s="35">
        <v>197.9769</v>
      </c>
      <c r="I58" s="35">
        <v>203.8527</v>
      </c>
      <c r="J58" s="34">
        <f>IF(SUM('Total Number of Participants'!B58:I58)&gt;0,'Food Costs'!J58/SUM('Total Number of Participants'!B58:I58)," ")</f>
        <v>192.26640159045726</v>
      </c>
    </row>
    <row r="59" spans="1:10" ht="12" customHeight="1" x14ac:dyDescent="0.2">
      <c r="A59" s="7" t="str">
        <f>'Pregnant Women Participating'!A59</f>
        <v>Zuni Pueblo, NM</v>
      </c>
      <c r="B59" s="35">
        <v>72.717699999999994</v>
      </c>
      <c r="C59" s="35">
        <v>63</v>
      </c>
      <c r="D59" s="35">
        <v>67.069400000000002</v>
      </c>
      <c r="E59" s="35">
        <v>71.787800000000004</v>
      </c>
      <c r="F59" s="35">
        <v>61.964300000000001</v>
      </c>
      <c r="G59" s="35">
        <v>50.197000000000003</v>
      </c>
      <c r="H59" s="35">
        <v>44.771299999999997</v>
      </c>
      <c r="I59" s="35">
        <v>53.479500000000002</v>
      </c>
      <c r="J59" s="34">
        <f>IF(SUM('Total Number of Participants'!B59:I59)&gt;0,'Food Costs'!J59/SUM('Total Number of Participants'!B59:I59)," ")</f>
        <v>60.883870967741935</v>
      </c>
    </row>
    <row r="60" spans="1:10" ht="12" customHeight="1" x14ac:dyDescent="0.2">
      <c r="A60" s="7" t="str">
        <f>'Pregnant Women Participating'!A60</f>
        <v>Cherokee Nation, OK</v>
      </c>
      <c r="B60" s="35">
        <v>53.171700000000001</v>
      </c>
      <c r="C60" s="35">
        <v>48.931899999999999</v>
      </c>
      <c r="D60" s="35">
        <v>49.407299999999999</v>
      </c>
      <c r="E60" s="35">
        <v>54.511299999999999</v>
      </c>
      <c r="F60" s="35">
        <v>46.352400000000003</v>
      </c>
      <c r="G60" s="35">
        <v>49.637900000000002</v>
      </c>
      <c r="H60" s="35">
        <v>45.578499999999998</v>
      </c>
      <c r="I60" s="35">
        <v>54.706299999999999</v>
      </c>
      <c r="J60" s="34">
        <f>IF(SUM('Total Number of Participants'!B60:I60)&gt;0,'Food Costs'!J60/SUM('Total Number of Participants'!B60:I60)," ")</f>
        <v>50.302085851814404</v>
      </c>
    </row>
    <row r="61" spans="1:10" ht="12" customHeight="1" x14ac:dyDescent="0.2">
      <c r="A61" s="7" t="str">
        <f>'Pregnant Women Participating'!A61</f>
        <v>Chickasaw Nation, OK</v>
      </c>
      <c r="B61" s="35">
        <v>58.804200000000002</v>
      </c>
      <c r="C61" s="35">
        <v>67.498699999999999</v>
      </c>
      <c r="D61" s="35">
        <v>55.906500000000001</v>
      </c>
      <c r="E61" s="35">
        <v>57.452300000000001</v>
      </c>
      <c r="F61" s="35">
        <v>52.250500000000002</v>
      </c>
      <c r="G61" s="35">
        <v>54.709000000000003</v>
      </c>
      <c r="H61" s="35">
        <v>54.376100000000001</v>
      </c>
      <c r="I61" s="35">
        <v>37.694800000000001</v>
      </c>
      <c r="J61" s="34">
        <f>IF(SUM('Total Number of Participants'!B61:I61)&gt;0,'Food Costs'!J61/SUM('Total Number of Participants'!B61:I61)," ")</f>
        <v>54.900944032366823</v>
      </c>
    </row>
    <row r="62" spans="1:10" ht="12" customHeight="1" x14ac:dyDescent="0.2">
      <c r="A62" s="7" t="str">
        <f>'Pregnant Women Participating'!A62</f>
        <v>Choctaw Nation, OK</v>
      </c>
      <c r="B62" s="35">
        <v>-19.5063</v>
      </c>
      <c r="C62" s="35">
        <v>65.755799999999994</v>
      </c>
      <c r="D62" s="35">
        <v>47.229799999999997</v>
      </c>
      <c r="E62" s="35">
        <v>50.6616</v>
      </c>
      <c r="F62" s="35">
        <v>39.656599999999997</v>
      </c>
      <c r="G62" s="35">
        <v>48.704500000000003</v>
      </c>
      <c r="H62" s="35">
        <v>47.862699999999997</v>
      </c>
      <c r="I62" s="35">
        <v>48.512900000000002</v>
      </c>
      <c r="J62" s="34">
        <f>IF(SUM('Total Number of Participants'!B62:I62)&gt;0,'Food Costs'!J62/SUM('Total Number of Participants'!B62:I62)," ")</f>
        <v>40.986164605716603</v>
      </c>
    </row>
    <row r="63" spans="1:10" ht="12" customHeight="1" x14ac:dyDescent="0.2">
      <c r="A63" s="7" t="str">
        <f>'Pregnant Women Participating'!A63</f>
        <v>Citizen Potawatomi Nation, OK</v>
      </c>
      <c r="B63" s="35">
        <v>59.453499999999998</v>
      </c>
      <c r="C63" s="35">
        <v>54.176699999999997</v>
      </c>
      <c r="D63" s="35">
        <v>56.616</v>
      </c>
      <c r="E63" s="35">
        <v>57.296700000000001</v>
      </c>
      <c r="F63" s="35">
        <v>54.686100000000003</v>
      </c>
      <c r="G63" s="35">
        <v>62.900799999999997</v>
      </c>
      <c r="H63" s="35">
        <v>65.4602</v>
      </c>
      <c r="I63" s="35">
        <v>66.865899999999996</v>
      </c>
      <c r="J63" s="34">
        <f>IF(SUM('Total Number of Participants'!B63:I63)&gt;0,'Food Costs'!J63/SUM('Total Number of Participants'!B63:I63)," ")</f>
        <v>59.614913282791569</v>
      </c>
    </row>
    <row r="64" spans="1:10" ht="12" customHeight="1" x14ac:dyDescent="0.2">
      <c r="A64" s="7" t="str">
        <f>'Pregnant Women Participating'!A64</f>
        <v>Inter-Tribal Council, OK</v>
      </c>
      <c r="B64" s="35">
        <v>76.280600000000007</v>
      </c>
      <c r="C64" s="35">
        <v>65.879499999999993</v>
      </c>
      <c r="D64" s="35">
        <v>71.285200000000003</v>
      </c>
      <c r="E64" s="35">
        <v>71.207400000000007</v>
      </c>
      <c r="F64" s="35">
        <v>54.801000000000002</v>
      </c>
      <c r="G64" s="35">
        <v>67.7256</v>
      </c>
      <c r="H64" s="35">
        <v>64.072800000000001</v>
      </c>
      <c r="I64" s="35">
        <v>68.623699999999999</v>
      </c>
      <c r="J64" s="34">
        <f>IF(SUM('Total Number of Participants'!B64:I64)&gt;0,'Food Costs'!J64/SUM('Total Number of Participants'!B64:I64)," ")</f>
        <v>67.48013313917204</v>
      </c>
    </row>
    <row r="65" spans="1:10" ht="12" customHeight="1" x14ac:dyDescent="0.2">
      <c r="A65" s="7" t="str">
        <f>'Pregnant Women Participating'!A65</f>
        <v>Muscogee Creek Nation, OK</v>
      </c>
      <c r="B65" s="35">
        <v>51.056100000000001</v>
      </c>
      <c r="C65" s="35">
        <v>54.471400000000003</v>
      </c>
      <c r="D65" s="35">
        <v>64.371899999999997</v>
      </c>
      <c r="E65" s="35">
        <v>66.331999999999994</v>
      </c>
      <c r="F65" s="35">
        <v>66.993799999999993</v>
      </c>
      <c r="G65" s="35">
        <v>50.272799999999997</v>
      </c>
      <c r="H65" s="35">
        <v>46.225900000000003</v>
      </c>
      <c r="I65" s="35">
        <v>45.226799999999997</v>
      </c>
      <c r="J65" s="34">
        <f>IF(SUM('Total Number of Participants'!B65:I65)&gt;0,'Food Costs'!J65/SUM('Total Number of Participants'!B65:I65)," ")</f>
        <v>55.62123422337794</v>
      </c>
    </row>
    <row r="66" spans="1:10" ht="12" customHeight="1" x14ac:dyDescent="0.2">
      <c r="A66" s="7" t="str">
        <f>'Pregnant Women Participating'!A66</f>
        <v>Osage Tribal Council, OK</v>
      </c>
      <c r="B66" s="35">
        <v>39.234999999999999</v>
      </c>
      <c r="C66" s="35">
        <v>44.858400000000003</v>
      </c>
      <c r="D66" s="35">
        <v>62.430599999999998</v>
      </c>
      <c r="E66" s="35">
        <v>72.383899999999997</v>
      </c>
      <c r="F66" s="35">
        <v>47.370399999999997</v>
      </c>
      <c r="G66" s="35">
        <v>38.137300000000003</v>
      </c>
      <c r="H66" s="35">
        <v>72.013099999999994</v>
      </c>
      <c r="I66" s="35">
        <v>53.377800000000001</v>
      </c>
      <c r="J66" s="34">
        <f>IF(SUM('Total Number of Participants'!B66:I66)&gt;0,'Food Costs'!J66/SUM('Total Number of Participants'!B66:I66)," ")</f>
        <v>53.540021606757023</v>
      </c>
    </row>
    <row r="67" spans="1:10" ht="12" customHeight="1" x14ac:dyDescent="0.2">
      <c r="A67" s="7" t="str">
        <f>'Pregnant Women Participating'!A67</f>
        <v>Otoe-Missouria Tribe, OK</v>
      </c>
      <c r="B67" s="35">
        <v>70.521100000000004</v>
      </c>
      <c r="C67" s="35">
        <v>70.284300000000002</v>
      </c>
      <c r="D67" s="35">
        <v>70.862399999999994</v>
      </c>
      <c r="E67" s="35">
        <v>69.647499999999994</v>
      </c>
      <c r="F67" s="35">
        <v>68.590100000000007</v>
      </c>
      <c r="G67" s="35">
        <v>56.781700000000001</v>
      </c>
      <c r="H67" s="35">
        <v>57.549700000000001</v>
      </c>
      <c r="I67" s="35">
        <v>40.960599999999999</v>
      </c>
      <c r="J67" s="34">
        <f>IF(SUM('Total Number of Participants'!B67:I67)&gt;0,'Food Costs'!J67/SUM('Total Number of Participants'!B67:I67)," ")</f>
        <v>63.392015089594466</v>
      </c>
    </row>
    <row r="68" spans="1:10" ht="12" customHeight="1" x14ac:dyDescent="0.2">
      <c r="A68" s="7" t="str">
        <f>'Pregnant Women Participating'!A68</f>
        <v>Wichita, Caddo &amp; Delaware (WCD), OK</v>
      </c>
      <c r="B68" s="35">
        <v>45.630400000000002</v>
      </c>
      <c r="C68" s="35">
        <v>50.247799999999998</v>
      </c>
      <c r="D68" s="35">
        <v>69.671800000000005</v>
      </c>
      <c r="E68" s="35">
        <v>56.969099999999997</v>
      </c>
      <c r="F68" s="35">
        <v>50.996400000000001</v>
      </c>
      <c r="G68" s="35">
        <v>60.461599999999997</v>
      </c>
      <c r="H68" s="35">
        <v>59.502899999999997</v>
      </c>
      <c r="I68" s="35">
        <v>60.171199999999999</v>
      </c>
      <c r="J68" s="34">
        <f>IF(SUM('Total Number of Participants'!B68:I68)&gt;0,'Food Costs'!J68/SUM('Total Number of Participants'!B68:I68)," ")</f>
        <v>56.693235715422567</v>
      </c>
    </row>
    <row r="69" spans="1:10" s="17" customFormat="1" ht="24.75" customHeight="1" x14ac:dyDescent="0.2">
      <c r="A69" s="14" t="str">
        <f>'Pregnant Women Participating'!A69</f>
        <v>Southwest Region</v>
      </c>
      <c r="B69" s="37">
        <v>37.301499999999997</v>
      </c>
      <c r="C69" s="37">
        <v>57.018799999999999</v>
      </c>
      <c r="D69" s="37">
        <v>58.053899999999999</v>
      </c>
      <c r="E69" s="37">
        <v>54.392099999999999</v>
      </c>
      <c r="F69" s="37">
        <v>53.483899999999998</v>
      </c>
      <c r="G69" s="37">
        <v>54.069200000000002</v>
      </c>
      <c r="H69" s="37">
        <v>54.363799999999998</v>
      </c>
      <c r="I69" s="37">
        <v>54.604700000000001</v>
      </c>
      <c r="J69" s="41">
        <f>IF(SUM('Total Number of Participants'!B69:I69)&gt;0,'Food Costs'!J69/SUM('Total Number of Participants'!B69:I69)," ")</f>
        <v>52.838099184208204</v>
      </c>
    </row>
    <row r="70" spans="1:10" ht="12" customHeight="1" x14ac:dyDescent="0.2">
      <c r="A70" s="7" t="str">
        <f>'Pregnant Women Participating'!A70</f>
        <v>Colorado</v>
      </c>
      <c r="B70" s="34">
        <v>57.5976</v>
      </c>
      <c r="C70" s="35">
        <v>55.038600000000002</v>
      </c>
      <c r="D70" s="35">
        <v>55.503399999999999</v>
      </c>
      <c r="E70" s="35">
        <v>56.638399999999997</v>
      </c>
      <c r="F70" s="35">
        <v>54.5822</v>
      </c>
      <c r="G70" s="35">
        <v>55.055799999999998</v>
      </c>
      <c r="H70" s="35">
        <v>55.476900000000001</v>
      </c>
      <c r="I70" s="35">
        <v>57.062199999999997</v>
      </c>
      <c r="J70" s="34">
        <f>IF(SUM('Total Number of Participants'!B70:I70)&gt;0,'Food Costs'!J70/SUM('Total Number of Participants'!B70:I70)," ")</f>
        <v>55.871752428370222</v>
      </c>
    </row>
    <row r="71" spans="1:10" ht="12" customHeight="1" x14ac:dyDescent="0.2">
      <c r="A71" s="7" t="str">
        <f>'Pregnant Women Participating'!A71</f>
        <v>Kansas</v>
      </c>
      <c r="B71" s="34">
        <v>40.975099999999998</v>
      </c>
      <c r="C71" s="35">
        <v>73.840599999999995</v>
      </c>
      <c r="D71" s="35">
        <v>53.003700000000002</v>
      </c>
      <c r="E71" s="35">
        <v>56.011600000000001</v>
      </c>
      <c r="F71" s="35">
        <v>51.530799999999999</v>
      </c>
      <c r="G71" s="35">
        <v>53.925699999999999</v>
      </c>
      <c r="H71" s="35">
        <v>57.851799999999997</v>
      </c>
      <c r="I71" s="35">
        <v>56.767499999999998</v>
      </c>
      <c r="J71" s="34">
        <f>IF(SUM('Total Number of Participants'!B71:I71)&gt;0,'Food Costs'!J71/SUM('Total Number of Participants'!B71:I71)," ")</f>
        <v>55.423815437648244</v>
      </c>
    </row>
    <row r="72" spans="1:10" ht="12" customHeight="1" x14ac:dyDescent="0.2">
      <c r="A72" s="7" t="str">
        <f>'Pregnant Women Participating'!A72</f>
        <v>Missouri</v>
      </c>
      <c r="B72" s="34">
        <v>5.4795999999999996</v>
      </c>
      <c r="C72" s="35">
        <v>4.1406999999999998</v>
      </c>
      <c r="D72" s="35">
        <v>78.665000000000006</v>
      </c>
      <c r="E72" s="35">
        <v>72.7346</v>
      </c>
      <c r="F72" s="35">
        <v>55.4056</v>
      </c>
      <c r="G72" s="35">
        <v>50.065600000000003</v>
      </c>
      <c r="H72" s="35">
        <v>51.510399999999997</v>
      </c>
      <c r="I72" s="35">
        <v>53.092399999999998</v>
      </c>
      <c r="J72" s="34">
        <f>IF(SUM('Total Number of Participants'!B72:I72)&gt;0,'Food Costs'!J72/SUM('Total Number of Participants'!B72:I72)," ")</f>
        <v>45.926258725087315</v>
      </c>
    </row>
    <row r="73" spans="1:10" ht="12" customHeight="1" x14ac:dyDescent="0.2">
      <c r="A73" s="7" t="str">
        <f>'Pregnant Women Participating'!A73</f>
        <v>Montana</v>
      </c>
      <c r="B73" s="34">
        <v>49.599600000000002</v>
      </c>
      <c r="C73" s="35">
        <v>55.8399</v>
      </c>
      <c r="D73" s="35">
        <v>58.008000000000003</v>
      </c>
      <c r="E73" s="35">
        <v>55.746099999999998</v>
      </c>
      <c r="F73" s="35">
        <v>67.459699999999998</v>
      </c>
      <c r="G73" s="35">
        <v>30.622900000000001</v>
      </c>
      <c r="H73" s="35">
        <v>58.276699999999998</v>
      </c>
      <c r="I73" s="35">
        <v>56.798000000000002</v>
      </c>
      <c r="J73" s="34">
        <f>IF(SUM('Total Number of Participants'!B73:I73)&gt;0,'Food Costs'!J73/SUM('Total Number of Participants'!B73:I73)," ")</f>
        <v>54.01085108794198</v>
      </c>
    </row>
    <row r="74" spans="1:10" ht="12" customHeight="1" x14ac:dyDescent="0.2">
      <c r="A74" s="7" t="str">
        <f>'Pregnant Women Participating'!A74</f>
        <v>Nebraska</v>
      </c>
      <c r="B74" s="34">
        <v>56.805</v>
      </c>
      <c r="C74" s="35">
        <v>52.765799999999999</v>
      </c>
      <c r="D74" s="35">
        <v>59.719799999999999</v>
      </c>
      <c r="E74" s="35">
        <v>60.397300000000001</v>
      </c>
      <c r="F74" s="35">
        <v>57.502099999999999</v>
      </c>
      <c r="G74" s="35">
        <v>59.5075</v>
      </c>
      <c r="H74" s="35">
        <v>59.189799999999998</v>
      </c>
      <c r="I74" s="35">
        <v>62.453400000000002</v>
      </c>
      <c r="J74" s="34">
        <f>IF(SUM('Total Number of Participants'!B74:I74)&gt;0,'Food Costs'!J74/SUM('Total Number of Participants'!B74:I74)," ")</f>
        <v>58.51274015106403</v>
      </c>
    </row>
    <row r="75" spans="1:10" ht="12" customHeight="1" x14ac:dyDescent="0.2">
      <c r="A75" s="7" t="str">
        <f>'Pregnant Women Participating'!A75</f>
        <v>North Dakota</v>
      </c>
      <c r="B75" s="34">
        <v>14.506500000000001</v>
      </c>
      <c r="C75" s="35">
        <v>57.492800000000003</v>
      </c>
      <c r="D75" s="35">
        <v>85.919600000000003</v>
      </c>
      <c r="E75" s="35">
        <v>57.727899999999998</v>
      </c>
      <c r="F75" s="35">
        <v>80.011200000000002</v>
      </c>
      <c r="G75" s="35">
        <v>50.352200000000003</v>
      </c>
      <c r="H75" s="35">
        <v>59.808999999999997</v>
      </c>
      <c r="I75" s="35">
        <v>63.863100000000003</v>
      </c>
      <c r="J75" s="34">
        <f>IF(SUM('Total Number of Participants'!B75:I75)&gt;0,'Food Costs'!J75/SUM('Total Number of Participants'!B75:I75)," ")</f>
        <v>58.465819369848774</v>
      </c>
    </row>
    <row r="76" spans="1:10" ht="12" customHeight="1" x14ac:dyDescent="0.2">
      <c r="A76" s="7" t="str">
        <f>'Pregnant Women Participating'!A76</f>
        <v>South Dakota</v>
      </c>
      <c r="B76" s="34">
        <v>29.724</v>
      </c>
      <c r="C76" s="35">
        <v>67.813000000000002</v>
      </c>
      <c r="D76" s="35">
        <v>53.630499999999998</v>
      </c>
      <c r="E76" s="35">
        <v>57.7913</v>
      </c>
      <c r="F76" s="35">
        <v>47.108199999999997</v>
      </c>
      <c r="G76" s="35">
        <v>55.845700000000001</v>
      </c>
      <c r="H76" s="35">
        <v>56.5306</v>
      </c>
      <c r="I76" s="35">
        <v>59.176000000000002</v>
      </c>
      <c r="J76" s="34">
        <f>IF(SUM('Total Number of Participants'!B76:I76)&gt;0,'Food Costs'!J76/SUM('Total Number of Participants'!B76:I76)," ")</f>
        <v>53.409913840113425</v>
      </c>
    </row>
    <row r="77" spans="1:10" ht="12" customHeight="1" x14ac:dyDescent="0.2">
      <c r="A77" s="7" t="str">
        <f>'Pregnant Women Participating'!A77</f>
        <v>Wyoming</v>
      </c>
      <c r="B77" s="34">
        <v>46.735199999999999</v>
      </c>
      <c r="C77" s="35">
        <v>70.915300000000002</v>
      </c>
      <c r="D77" s="35">
        <v>72.775599999999997</v>
      </c>
      <c r="E77" s="35">
        <v>44.5259</v>
      </c>
      <c r="F77" s="35">
        <v>57.132800000000003</v>
      </c>
      <c r="G77" s="35">
        <v>58.773099999999999</v>
      </c>
      <c r="H77" s="35">
        <v>58.713099999999997</v>
      </c>
      <c r="I77" s="35">
        <v>60.9</v>
      </c>
      <c r="J77" s="34">
        <f>IF(SUM('Total Number of Participants'!B77:I77)&gt;0,'Food Costs'!J77/SUM('Total Number of Participants'!B77:I77)," ")</f>
        <v>58.775706277492816</v>
      </c>
    </row>
    <row r="78" spans="1:10" ht="12" customHeight="1" x14ac:dyDescent="0.2">
      <c r="A78" s="7" t="str">
        <f>'Pregnant Women Participating'!A78</f>
        <v>Ute Mountain Ute Tribe, CO</v>
      </c>
      <c r="B78" s="34">
        <v>66.7821</v>
      </c>
      <c r="C78" s="35">
        <v>59.129300000000001</v>
      </c>
      <c r="D78" s="35">
        <v>63.595999999999997</v>
      </c>
      <c r="E78" s="35">
        <v>58.789499999999997</v>
      </c>
      <c r="F78" s="35">
        <v>56.552599999999998</v>
      </c>
      <c r="G78" s="35">
        <v>60.1905</v>
      </c>
      <c r="H78" s="35">
        <v>59.013399999999997</v>
      </c>
      <c r="I78" s="35">
        <v>63.309699999999999</v>
      </c>
      <c r="J78" s="34">
        <f>IF(SUM('Total Number of Participants'!B78:I78)&gt;0,'Food Costs'!J78/SUM('Total Number of Participants'!B78:I78)," ")</f>
        <v>60.958643507030601</v>
      </c>
    </row>
    <row r="79" spans="1:10" ht="12" customHeight="1" x14ac:dyDescent="0.2">
      <c r="A79" s="7" t="str">
        <f>'Pregnant Women Participating'!A79</f>
        <v>Omaha Sioux, NE</v>
      </c>
      <c r="B79" s="34">
        <v>80.462299999999999</v>
      </c>
      <c r="C79" s="35">
        <v>74.221100000000007</v>
      </c>
      <c r="D79" s="35">
        <v>81.580100000000002</v>
      </c>
      <c r="E79" s="35">
        <v>79.623000000000005</v>
      </c>
      <c r="F79" s="35">
        <v>66.560699999999997</v>
      </c>
      <c r="G79" s="35">
        <v>75.163799999999995</v>
      </c>
      <c r="H79" s="35">
        <v>80.824600000000004</v>
      </c>
      <c r="I79" s="35">
        <v>88.012</v>
      </c>
      <c r="J79" s="34">
        <f>IF(SUM('Total Number of Participants'!B79:I79)&gt;0,'Food Costs'!J79/SUM('Total Number of Participants'!B79:I79)," ")</f>
        <v>78.264583333333334</v>
      </c>
    </row>
    <row r="80" spans="1:10" ht="12" customHeight="1" x14ac:dyDescent="0.2">
      <c r="A80" s="7" t="str">
        <f>'Pregnant Women Participating'!A80</f>
        <v>Santee Sioux, NE</v>
      </c>
      <c r="B80" s="34">
        <v>81.514300000000006</v>
      </c>
      <c r="C80" s="35">
        <v>73.454499999999996</v>
      </c>
      <c r="D80" s="35">
        <v>85.940299999999993</v>
      </c>
      <c r="E80" s="35">
        <v>85.557400000000001</v>
      </c>
      <c r="F80" s="35">
        <v>88.482799999999997</v>
      </c>
      <c r="G80" s="35">
        <v>84.38</v>
      </c>
      <c r="H80" s="35">
        <v>77.62</v>
      </c>
      <c r="I80" s="35">
        <v>95.759299999999996</v>
      </c>
      <c r="J80" s="34">
        <f>IF(SUM('Total Number of Participants'!B80:I80)&gt;0,'Food Costs'!J80/SUM('Total Number of Participants'!B80:I80)," ")</f>
        <v>83.894957983193279</v>
      </c>
    </row>
    <row r="81" spans="1:10" ht="12" customHeight="1" x14ac:dyDescent="0.2">
      <c r="A81" s="7" t="str">
        <f>'Pregnant Women Participating'!A81</f>
        <v>Winnebago Tribe, NE</v>
      </c>
      <c r="B81" s="34">
        <v>65.456699999999998</v>
      </c>
      <c r="C81" s="35">
        <v>60.718200000000003</v>
      </c>
      <c r="D81" s="35">
        <v>66.173900000000003</v>
      </c>
      <c r="E81" s="35">
        <v>69.126099999999994</v>
      </c>
      <c r="F81" s="35">
        <v>67.417500000000004</v>
      </c>
      <c r="G81" s="35">
        <v>73.451300000000003</v>
      </c>
      <c r="H81" s="35">
        <v>80.037400000000005</v>
      </c>
      <c r="I81" s="35">
        <v>83.869200000000006</v>
      </c>
      <c r="J81" s="34">
        <f>IF(SUM('Total Number of Participants'!B81:I81)&gt;0,'Food Costs'!J81/SUM('Total Number of Participants'!B81:I81)," ")</f>
        <v>70.61254199328107</v>
      </c>
    </row>
    <row r="82" spans="1:10" ht="12" customHeight="1" x14ac:dyDescent="0.2">
      <c r="A82" s="7" t="str">
        <f>'Pregnant Women Participating'!A82</f>
        <v>Standing Rock Sioux Tribe, ND</v>
      </c>
      <c r="B82" s="34">
        <v>69.781899999999993</v>
      </c>
      <c r="C82" s="35">
        <v>78.017499999999998</v>
      </c>
      <c r="D82" s="35">
        <v>69.741799999999998</v>
      </c>
      <c r="E82" s="35">
        <v>75.131500000000003</v>
      </c>
      <c r="F82" s="35">
        <v>75.544600000000003</v>
      </c>
      <c r="G82" s="35">
        <v>20.1569</v>
      </c>
      <c r="H82" s="35">
        <v>69.829300000000003</v>
      </c>
      <c r="I82" s="35">
        <v>77.040999999999997</v>
      </c>
      <c r="J82" s="34">
        <f>IF(SUM('Total Number of Participants'!B82:I82)&gt;0,'Food Costs'!J82/SUM('Total Number of Participants'!B82:I82)," ")</f>
        <v>67.124486200822076</v>
      </c>
    </row>
    <row r="83" spans="1:10" ht="12" customHeight="1" x14ac:dyDescent="0.2">
      <c r="A83" s="7" t="str">
        <f>'Pregnant Women Participating'!A83</f>
        <v>Three Affiliated Tribes, ND</v>
      </c>
      <c r="B83" s="34">
        <v>84.511600000000001</v>
      </c>
      <c r="C83" s="35">
        <v>90.747</v>
      </c>
      <c r="D83" s="35">
        <v>78.2</v>
      </c>
      <c r="E83" s="35">
        <v>83.591800000000006</v>
      </c>
      <c r="F83" s="35">
        <v>95.953500000000005</v>
      </c>
      <c r="G83" s="35">
        <v>97.597700000000003</v>
      </c>
      <c r="H83" s="35">
        <v>104.18519999999999</v>
      </c>
      <c r="I83" s="35">
        <v>86.6</v>
      </c>
      <c r="J83" s="34">
        <f>IF(SUM('Total Number of Participants'!B83:I83)&gt;0,'Food Costs'!J83/SUM('Total Number of Participants'!B83:I83)," ")</f>
        <v>90.038179148311301</v>
      </c>
    </row>
    <row r="84" spans="1:10" ht="12" customHeight="1" x14ac:dyDescent="0.2">
      <c r="A84" s="7" t="str">
        <f>'Pregnant Women Participating'!A84</f>
        <v>Cheyenne River Sioux, SD</v>
      </c>
      <c r="B84" s="34">
        <v>89.349500000000006</v>
      </c>
      <c r="C84" s="35">
        <v>76.239099999999993</v>
      </c>
      <c r="D84" s="35">
        <v>92.164599999999993</v>
      </c>
      <c r="E84" s="35">
        <v>85.292900000000003</v>
      </c>
      <c r="F84" s="35">
        <v>84.789400000000001</v>
      </c>
      <c r="G84" s="35">
        <v>172.4787</v>
      </c>
      <c r="H84" s="35">
        <v>177.96090000000001</v>
      </c>
      <c r="I84" s="35">
        <v>180.1634</v>
      </c>
      <c r="J84" s="34">
        <f>IF(SUM('Total Number of Participants'!B84:I84)&gt;0,'Food Costs'!J84/SUM('Total Number of Participants'!B84:I84)," ")</f>
        <v>119.25762104004782</v>
      </c>
    </row>
    <row r="85" spans="1:10" ht="12" customHeight="1" x14ac:dyDescent="0.2">
      <c r="A85" s="7" t="str">
        <f>'Pregnant Women Participating'!A85</f>
        <v>Rosebud Sioux, SD</v>
      </c>
      <c r="B85" s="34">
        <v>63.957599999999999</v>
      </c>
      <c r="C85" s="35">
        <v>29.1599</v>
      </c>
      <c r="D85" s="35">
        <v>73.4512</v>
      </c>
      <c r="E85" s="35">
        <v>79.2804</v>
      </c>
      <c r="F85" s="35">
        <v>76.461200000000005</v>
      </c>
      <c r="G85" s="35">
        <v>81.876999999999995</v>
      </c>
      <c r="H85" s="35">
        <v>79.501999999999995</v>
      </c>
      <c r="I85" s="35">
        <v>88.731899999999996</v>
      </c>
      <c r="J85" s="34">
        <f>IF(SUM('Total Number of Participants'!B85:I85)&gt;0,'Food Costs'!J85/SUM('Total Number of Participants'!B85:I85)," ")</f>
        <v>71.062726556343577</v>
      </c>
    </row>
    <row r="86" spans="1:10" ht="12" customHeight="1" x14ac:dyDescent="0.2">
      <c r="A86" s="7" t="str">
        <f>'Pregnant Women Participating'!A86</f>
        <v>Northern Arapahoe, WY</v>
      </c>
      <c r="B86" s="34">
        <v>73.373800000000003</v>
      </c>
      <c r="C86" s="35">
        <v>71.292500000000004</v>
      </c>
      <c r="D86" s="35">
        <v>75.236500000000007</v>
      </c>
      <c r="E86" s="35">
        <v>73.077699999999993</v>
      </c>
      <c r="F86" s="35">
        <v>67.347999999999999</v>
      </c>
      <c r="G86" s="35">
        <v>63.652200000000001</v>
      </c>
      <c r="H86" s="35">
        <v>71.535399999999996</v>
      </c>
      <c r="I86" s="35">
        <v>70.3018</v>
      </c>
      <c r="J86" s="34">
        <f>IF(SUM('Total Number of Participants'!B86:I86)&gt;0,'Food Costs'!J86/SUM('Total Number of Participants'!B86:I86)," ")</f>
        <v>70.739079102715465</v>
      </c>
    </row>
    <row r="87" spans="1:10" ht="12" customHeight="1" x14ac:dyDescent="0.2">
      <c r="A87" s="7" t="str">
        <f>'Pregnant Women Participating'!A87</f>
        <v>Shoshone Tribe, WY</v>
      </c>
      <c r="B87" s="34">
        <v>66.305599999999998</v>
      </c>
      <c r="C87" s="35">
        <v>72.215900000000005</v>
      </c>
      <c r="D87" s="35">
        <v>64.828000000000003</v>
      </c>
      <c r="E87" s="35">
        <v>73.238100000000003</v>
      </c>
      <c r="F87" s="35">
        <v>70.712599999999995</v>
      </c>
      <c r="G87" s="35">
        <v>101.11960000000001</v>
      </c>
      <c r="H87" s="35">
        <v>96.906300000000002</v>
      </c>
      <c r="I87" s="35">
        <v>76.494799999999998</v>
      </c>
      <c r="J87" s="34">
        <f>IF(SUM('Total Number of Participants'!B87:I87)&gt;0,'Food Costs'!J87/SUM('Total Number of Participants'!B87:I87)," ")</f>
        <v>77.68456375838926</v>
      </c>
    </row>
    <row r="88" spans="1:10" s="17" customFormat="1" ht="24.75" customHeight="1" x14ac:dyDescent="0.2">
      <c r="A88" s="14" t="str">
        <f>'Pregnant Women Participating'!A88</f>
        <v>Mountain Plains</v>
      </c>
      <c r="B88" s="37">
        <v>36.4786</v>
      </c>
      <c r="C88" s="37">
        <v>43.516800000000003</v>
      </c>
      <c r="D88" s="37">
        <v>63.943399999999997</v>
      </c>
      <c r="E88" s="37">
        <v>61.556199999999997</v>
      </c>
      <c r="F88" s="37">
        <v>55.907699999999998</v>
      </c>
      <c r="G88" s="37">
        <v>53.156100000000002</v>
      </c>
      <c r="H88" s="37">
        <v>55.756999999999998</v>
      </c>
      <c r="I88" s="37">
        <v>57.154200000000003</v>
      </c>
      <c r="J88" s="41">
        <f>IF(SUM('Total Number of Participants'!B88:I88)&gt;0,'Food Costs'!J88/SUM('Total Number of Participants'!B88:I88)," ")</f>
        <v>53.338220259726121</v>
      </c>
    </row>
    <row r="89" spans="1:10" ht="12" customHeight="1" x14ac:dyDescent="0.2">
      <c r="A89" s="8" t="str">
        <f>'Pregnant Women Participating'!A89</f>
        <v>Alaska</v>
      </c>
      <c r="B89" s="34">
        <v>62.5169</v>
      </c>
      <c r="C89" s="35">
        <v>80.341899999999995</v>
      </c>
      <c r="D89" s="35">
        <v>61.332999999999998</v>
      </c>
      <c r="E89" s="35">
        <v>62.683900000000001</v>
      </c>
      <c r="F89" s="35">
        <v>58.008000000000003</v>
      </c>
      <c r="G89" s="35">
        <v>94.959500000000006</v>
      </c>
      <c r="H89" s="35">
        <v>90.748699999999999</v>
      </c>
      <c r="I89" s="35">
        <v>90.722499999999997</v>
      </c>
      <c r="J89" s="34">
        <f>IF(SUM('Total Number of Participants'!B89:I89)&gt;0,'Food Costs'!J89/SUM('Total Number of Participants'!B89:I89)," ")</f>
        <v>75.054094794687828</v>
      </c>
    </row>
    <row r="90" spans="1:10" ht="12" customHeight="1" x14ac:dyDescent="0.2">
      <c r="A90" s="8" t="str">
        <f>'Pregnant Women Participating'!A90</f>
        <v>American Samoa</v>
      </c>
      <c r="B90" s="34">
        <v>105.9804</v>
      </c>
      <c r="C90" s="35">
        <v>104.7105</v>
      </c>
      <c r="D90" s="35">
        <v>103.6246</v>
      </c>
      <c r="E90" s="35">
        <v>102.78830000000001</v>
      </c>
      <c r="F90" s="35">
        <v>104.56910000000001</v>
      </c>
      <c r="G90" s="35">
        <v>104.28270000000001</v>
      </c>
      <c r="H90" s="35">
        <v>110.6285</v>
      </c>
      <c r="I90" s="35">
        <v>108.69110000000001</v>
      </c>
      <c r="J90" s="34">
        <f>IF(SUM('Total Number of Participants'!B90:I90)&gt;0,'Food Costs'!J90/SUM('Total Number of Participants'!B90:I90)," ")</f>
        <v>105.6470531182309</v>
      </c>
    </row>
    <row r="91" spans="1:10" ht="12" customHeight="1" x14ac:dyDescent="0.2">
      <c r="A91" s="8" t="str">
        <f>'Pregnant Women Participating'!A91</f>
        <v>California</v>
      </c>
      <c r="B91" s="34">
        <v>68.250100000000003</v>
      </c>
      <c r="C91" s="35">
        <v>69.547300000000007</v>
      </c>
      <c r="D91" s="35">
        <v>57.981299999999997</v>
      </c>
      <c r="E91" s="35">
        <v>83.074200000000005</v>
      </c>
      <c r="F91" s="35">
        <v>67.667000000000002</v>
      </c>
      <c r="G91" s="35">
        <v>68.916399999999996</v>
      </c>
      <c r="H91" s="35">
        <v>68.319500000000005</v>
      </c>
      <c r="I91" s="35">
        <v>65.448999999999998</v>
      </c>
      <c r="J91" s="34">
        <f>IF(SUM('Total Number of Participants'!B91:I91)&gt;0,'Food Costs'!J91/SUM('Total Number of Participants'!B91:I91)," ")</f>
        <v>68.651760349409628</v>
      </c>
    </row>
    <row r="92" spans="1:10" ht="12" customHeight="1" x14ac:dyDescent="0.2">
      <c r="A92" s="8" t="str">
        <f>'Pregnant Women Participating'!A92</f>
        <v>Guam</v>
      </c>
      <c r="B92" s="34">
        <v>87.795599999999993</v>
      </c>
      <c r="C92" s="35">
        <v>75.256799999999998</v>
      </c>
      <c r="D92" s="35">
        <v>84.082300000000004</v>
      </c>
      <c r="E92" s="35">
        <v>90.128699999999995</v>
      </c>
      <c r="F92" s="35">
        <v>78.833699999999993</v>
      </c>
      <c r="G92" s="35">
        <v>89.556399999999996</v>
      </c>
      <c r="H92" s="35">
        <v>77.331999999999994</v>
      </c>
      <c r="I92" s="35">
        <v>93.722800000000007</v>
      </c>
      <c r="J92" s="34">
        <f>IF(SUM('Total Number of Participants'!B92:I92)&gt;0,'Food Costs'!J92/SUM('Total Number of Participants'!B92:I92)," ")</f>
        <v>84.613388294180737</v>
      </c>
    </row>
    <row r="93" spans="1:10" ht="12" customHeight="1" x14ac:dyDescent="0.2">
      <c r="A93" s="8" t="str">
        <f>'Pregnant Women Participating'!A93</f>
        <v>Hawaii</v>
      </c>
      <c r="B93" s="34">
        <v>65.589600000000004</v>
      </c>
      <c r="C93" s="35">
        <v>71.152299999999997</v>
      </c>
      <c r="D93" s="35">
        <v>89.771799999999999</v>
      </c>
      <c r="E93" s="35">
        <v>78.731399999999994</v>
      </c>
      <c r="F93" s="35">
        <v>73.561700000000002</v>
      </c>
      <c r="G93" s="35">
        <v>77.854699999999994</v>
      </c>
      <c r="H93" s="35">
        <v>75.831000000000003</v>
      </c>
      <c r="I93" s="35">
        <v>76.120500000000007</v>
      </c>
      <c r="J93" s="34">
        <f>IF(SUM('Total Number of Participants'!B93:I93)&gt;0,'Food Costs'!J93/SUM('Total Number of Participants'!B93:I93)," ")</f>
        <v>76.040089564445509</v>
      </c>
    </row>
    <row r="94" spans="1:10" ht="12" customHeight="1" x14ac:dyDescent="0.2">
      <c r="A94" s="8" t="str">
        <f>'Pregnant Women Participating'!A94</f>
        <v>Idaho</v>
      </c>
      <c r="B94" s="34">
        <v>54.174500000000002</v>
      </c>
      <c r="C94" s="35">
        <v>52.936799999999998</v>
      </c>
      <c r="D94" s="35">
        <v>55.599200000000003</v>
      </c>
      <c r="E94" s="35">
        <v>55.577399999999997</v>
      </c>
      <c r="F94" s="35">
        <v>54.238999999999997</v>
      </c>
      <c r="G94" s="35">
        <v>55.619799999999998</v>
      </c>
      <c r="H94" s="35">
        <v>53.249400000000001</v>
      </c>
      <c r="I94" s="35">
        <v>56.6098</v>
      </c>
      <c r="J94" s="34">
        <f>IF(SUM('Total Number of Participants'!B94:I94)&gt;0,'Food Costs'!J94/SUM('Total Number of Participants'!B94:I94)," ")</f>
        <v>54.746139686485094</v>
      </c>
    </row>
    <row r="95" spans="1:10" ht="12" customHeight="1" x14ac:dyDescent="0.2">
      <c r="A95" s="8" t="str">
        <f>'Pregnant Women Participating'!A95</f>
        <v>Nevada</v>
      </c>
      <c r="B95" s="34">
        <v>67.053600000000003</v>
      </c>
      <c r="C95" s="35">
        <v>65.865499999999997</v>
      </c>
      <c r="D95" s="35">
        <v>67.703800000000001</v>
      </c>
      <c r="E95" s="35">
        <v>70.840199999999996</v>
      </c>
      <c r="F95" s="35">
        <v>64.416899999999998</v>
      </c>
      <c r="G95" s="35">
        <v>65.725099999999998</v>
      </c>
      <c r="H95" s="35">
        <v>67.841099999999997</v>
      </c>
      <c r="I95" s="35">
        <v>69.644999999999996</v>
      </c>
      <c r="J95" s="34">
        <f>IF(SUM('Total Number of Participants'!B95:I95)&gt;0,'Food Costs'!J95/SUM('Total Number of Participants'!B95:I95)," ")</f>
        <v>67.38343615760455</v>
      </c>
    </row>
    <row r="96" spans="1:10" ht="12" customHeight="1" x14ac:dyDescent="0.2">
      <c r="A96" s="8" t="str">
        <f>'Pregnant Women Participating'!A96</f>
        <v>Oregon</v>
      </c>
      <c r="B96" s="34">
        <v>19.232700000000001</v>
      </c>
      <c r="C96" s="35">
        <v>49.125100000000003</v>
      </c>
      <c r="D96" s="35">
        <v>58.381700000000002</v>
      </c>
      <c r="E96" s="35">
        <v>61.512999999999998</v>
      </c>
      <c r="F96" s="35">
        <v>59.004399999999997</v>
      </c>
      <c r="G96" s="35">
        <v>57.173299999999998</v>
      </c>
      <c r="H96" s="35">
        <v>63.987200000000001</v>
      </c>
      <c r="I96" s="35">
        <v>54.8202</v>
      </c>
      <c r="J96" s="34">
        <f>IF(SUM('Total Number of Participants'!B96:I96)&gt;0,'Food Costs'!J96/SUM('Total Number of Participants'!B96:I96)," ")</f>
        <v>52.821164942480173</v>
      </c>
    </row>
    <row r="97" spans="1:10" ht="12" customHeight="1" x14ac:dyDescent="0.2">
      <c r="A97" s="8" t="str">
        <f>'Pregnant Women Participating'!A97</f>
        <v>Washington</v>
      </c>
      <c r="B97" s="34">
        <v>19.169799999999999</v>
      </c>
      <c r="C97" s="35">
        <v>44.122599999999998</v>
      </c>
      <c r="D97" s="35">
        <v>77.893699999999995</v>
      </c>
      <c r="E97" s="35">
        <v>57.593899999999998</v>
      </c>
      <c r="F97" s="35">
        <v>50.958599999999997</v>
      </c>
      <c r="G97" s="35">
        <v>62.2226</v>
      </c>
      <c r="H97" s="35">
        <v>61.536900000000003</v>
      </c>
      <c r="I97" s="35">
        <v>62.425899999999999</v>
      </c>
      <c r="J97" s="34">
        <f>IF(SUM('Total Number of Participants'!B97:I97)&gt;0,'Food Costs'!J97/SUM('Total Number of Participants'!B97:I97)," ")</f>
        <v>54.354197176550528</v>
      </c>
    </row>
    <row r="98" spans="1:10" ht="12" customHeight="1" x14ac:dyDescent="0.2">
      <c r="A98" s="8" t="str">
        <f>'Pregnant Women Participating'!A98</f>
        <v>Northern Marianas</v>
      </c>
      <c r="B98" s="34">
        <v>74.163899999999998</v>
      </c>
      <c r="C98" s="35">
        <v>99.997600000000006</v>
      </c>
      <c r="D98" s="35">
        <v>85.897800000000004</v>
      </c>
      <c r="E98" s="35">
        <v>87.375699999999995</v>
      </c>
      <c r="F98" s="35">
        <v>87.439800000000005</v>
      </c>
      <c r="G98" s="35">
        <v>83.3232</v>
      </c>
      <c r="H98" s="35">
        <v>83.588399999999993</v>
      </c>
      <c r="I98" s="35">
        <v>86.845500000000001</v>
      </c>
      <c r="J98" s="34">
        <f>IF(SUM('Total Number of Participants'!B98:I98)&gt;0,'Food Costs'!J98/SUM('Total Number of Participants'!B98:I98)," ")</f>
        <v>86.067270968070474</v>
      </c>
    </row>
    <row r="99" spans="1:10" ht="12" customHeight="1" x14ac:dyDescent="0.2">
      <c r="A99" s="8" t="str">
        <f>'Pregnant Women Participating'!A99</f>
        <v>Inter-Tribal Council, NV</v>
      </c>
      <c r="B99" s="34">
        <v>53.652500000000003</v>
      </c>
      <c r="C99" s="35">
        <v>42.980600000000003</v>
      </c>
      <c r="D99" s="35">
        <v>47.159100000000002</v>
      </c>
      <c r="E99" s="35">
        <v>62.632599999999996</v>
      </c>
      <c r="F99" s="35">
        <v>46.211199999999998</v>
      </c>
      <c r="G99" s="35">
        <v>51.593800000000002</v>
      </c>
      <c r="H99" s="35">
        <v>50.605200000000004</v>
      </c>
      <c r="I99" s="35">
        <v>49.813699999999997</v>
      </c>
      <c r="J99" s="34">
        <f>IF(SUM('Total Number of Participants'!B99:I99)&gt;0,'Food Costs'!J99/SUM('Total Number of Participants'!B99:I99)," ")</f>
        <v>50.474309392265191</v>
      </c>
    </row>
    <row r="100" spans="1:10" s="17" customFormat="1" ht="24.75" customHeight="1" x14ac:dyDescent="0.2">
      <c r="A100" s="14" t="str">
        <f>'Pregnant Women Participating'!A100</f>
        <v>Western Region</v>
      </c>
      <c r="B100" s="37">
        <v>59.796100000000003</v>
      </c>
      <c r="C100" s="37">
        <v>65.390299999999996</v>
      </c>
      <c r="D100" s="37">
        <v>61.326000000000001</v>
      </c>
      <c r="E100" s="37">
        <v>77.760499999999993</v>
      </c>
      <c r="F100" s="37">
        <v>65.150099999999995</v>
      </c>
      <c r="G100" s="37">
        <v>67.689499999999995</v>
      </c>
      <c r="H100" s="37">
        <v>67.508700000000005</v>
      </c>
      <c r="I100" s="37">
        <v>65.156499999999994</v>
      </c>
      <c r="J100" s="41">
        <f>IF(SUM('Total Number of Participants'!B100:I100)&gt;0,'Food Costs'!J100/SUM('Total Number of Participants'!B100:I100)," ")</f>
        <v>66.207296394759069</v>
      </c>
    </row>
    <row r="101" spans="1:10" s="31" customFormat="1" ht="16.5" customHeight="1" thickBot="1" x14ac:dyDescent="0.25">
      <c r="A101" s="28" t="str">
        <f>'Pregnant Women Participating'!A101</f>
        <v>TOTAL</v>
      </c>
      <c r="B101" s="38">
        <v>49.658799999999999</v>
      </c>
      <c r="C101" s="39">
        <v>64.207700000000003</v>
      </c>
      <c r="D101" s="39">
        <v>65.303899999999999</v>
      </c>
      <c r="E101" s="39">
        <v>66.616100000000003</v>
      </c>
      <c r="F101" s="39">
        <v>61.277299999999997</v>
      </c>
      <c r="G101" s="39">
        <v>63.541400000000003</v>
      </c>
      <c r="H101" s="39">
        <v>63.123699999999999</v>
      </c>
      <c r="I101" s="39">
        <v>63.189</v>
      </c>
      <c r="J101" s="42">
        <f>IF(SUM('Total Number of Participants'!B101:I101)&gt;0,'Food Costs'!J101/SUM('Total Number of Participants'!B101:I101)," ")</f>
        <v>62.069630352971259</v>
      </c>
    </row>
    <row r="102" spans="1:10" ht="12.75" customHeight="1" thickTop="1" x14ac:dyDescent="0.2">
      <c r="A102" s="9"/>
    </row>
    <row r="103" spans="1:10" x14ac:dyDescent="0.2">
      <c r="A103" s="9"/>
    </row>
    <row r="104" spans="1:10" customFormat="1" ht="12.75" x14ac:dyDescent="0.2">
      <c r="A104" s="10" t="s">
        <v>1</v>
      </c>
      <c r="B104" s="40"/>
      <c r="C104" s="40"/>
      <c r="D104" s="40"/>
      <c r="E104" s="40"/>
      <c r="F104" s="40"/>
      <c r="G104" s="40"/>
      <c r="H104" s="40"/>
      <c r="I104" s="40"/>
      <c r="J104" s="40"/>
    </row>
    <row r="105" spans="1:10" ht="12.75" customHeight="1" x14ac:dyDescent="0.2"/>
    <row r="106" spans="1:10" ht="12.75" customHeight="1" x14ac:dyDescent="0.2"/>
    <row r="107" spans="1:10" ht="12.75" customHeight="1" x14ac:dyDescent="0.2"/>
    <row r="108" spans="1:10" ht="12.75" customHeight="1" x14ac:dyDescent="0.2"/>
    <row r="109" spans="1:10" ht="12.75" customHeight="1" x14ac:dyDescent="0.2"/>
    <row r="110" spans="1:10" ht="12.75" customHeight="1" x14ac:dyDescent="0.2"/>
    <row r="111" spans="1:10" ht="12.75" customHeight="1" x14ac:dyDescent="0.2"/>
    <row r="112" spans="1:10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</sheetData>
  <phoneticPr fontId="2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0">
    <pageSetUpPr fitToPage="1"/>
  </sheetPr>
  <dimension ref="A1:J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10" width="13.7109375" style="3" customWidth="1"/>
    <col min="11" max="16384" width="9.140625" style="3"/>
  </cols>
  <sheetData>
    <row r="1" spans="1:10" ht="12" customHeight="1" x14ac:dyDescent="0.2">
      <c r="A1" s="10" t="s">
        <v>4</v>
      </c>
      <c r="B1" s="2"/>
      <c r="C1" s="2"/>
      <c r="D1" s="2"/>
      <c r="E1" s="2"/>
      <c r="F1" s="2"/>
      <c r="G1" s="2"/>
      <c r="H1" s="2"/>
      <c r="I1" s="2"/>
    </row>
    <row r="2" spans="1:10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  <c r="I2" s="2"/>
    </row>
    <row r="3" spans="1:10" ht="12" customHeight="1" x14ac:dyDescent="0.2">
      <c r="A3" s="1" t="str">
        <f>'Pregnant Women Participating'!A3</f>
        <v>Data as of August 14, 2026</v>
      </c>
      <c r="B3" s="2"/>
      <c r="C3" s="2"/>
      <c r="D3" s="2"/>
      <c r="E3" s="2"/>
      <c r="F3" s="2"/>
      <c r="G3" s="2"/>
      <c r="H3" s="2"/>
      <c r="I3" s="2"/>
    </row>
    <row r="4" spans="1:10" ht="12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9">
        <f>DATE(RIGHT(A2,4),5,1)</f>
        <v>46143</v>
      </c>
      <c r="J5" s="12" t="s">
        <v>23</v>
      </c>
    </row>
    <row r="6" spans="1:10" ht="12" customHeight="1" x14ac:dyDescent="0.2">
      <c r="A6" s="7" t="str">
        <f>'Pregnant Women Participating'!A6</f>
        <v>Connecticut</v>
      </c>
      <c r="B6" s="13">
        <v>2280677</v>
      </c>
      <c r="C6" s="4">
        <v>2876447</v>
      </c>
      <c r="D6" s="4">
        <v>4304350</v>
      </c>
      <c r="E6" s="4">
        <v>3199226</v>
      </c>
      <c r="F6" s="4">
        <v>2564848</v>
      </c>
      <c r="G6" s="4">
        <v>3201344</v>
      </c>
      <c r="H6" s="4">
        <v>3093236</v>
      </c>
      <c r="I6" s="4">
        <v>3109569</v>
      </c>
      <c r="J6" s="13">
        <f t="shared" ref="J6:J101" si="0">IF(SUM(B6:I6)&gt;0,SUM(B6:I6)," ")</f>
        <v>24629697</v>
      </c>
    </row>
    <row r="7" spans="1:10" ht="12" customHeight="1" x14ac:dyDescent="0.2">
      <c r="A7" s="7" t="str">
        <f>'Pregnant Women Participating'!A7</f>
        <v>Maine</v>
      </c>
      <c r="B7" s="13">
        <v>1110645</v>
      </c>
      <c r="C7" s="4">
        <v>986762</v>
      </c>
      <c r="D7" s="4">
        <v>959365</v>
      </c>
      <c r="E7" s="4">
        <v>1070866</v>
      </c>
      <c r="F7" s="4">
        <v>881572</v>
      </c>
      <c r="G7" s="4">
        <v>1037652</v>
      </c>
      <c r="H7" s="4">
        <v>1016108</v>
      </c>
      <c r="I7" s="4">
        <v>1162317</v>
      </c>
      <c r="J7" s="13">
        <f t="shared" si="0"/>
        <v>8225287</v>
      </c>
    </row>
    <row r="8" spans="1:10" ht="12" customHeight="1" x14ac:dyDescent="0.2">
      <c r="A8" s="7" t="str">
        <f>'Pregnant Women Participating'!A8</f>
        <v>Massachusetts</v>
      </c>
      <c r="B8" s="13">
        <v>4521515</v>
      </c>
      <c r="C8" s="4">
        <v>8622322</v>
      </c>
      <c r="D8" s="4">
        <v>6503442</v>
      </c>
      <c r="E8" s="4">
        <v>6771405</v>
      </c>
      <c r="F8" s="4">
        <v>6360832</v>
      </c>
      <c r="G8" s="4">
        <v>6522326</v>
      </c>
      <c r="H8" s="4">
        <v>6733574</v>
      </c>
      <c r="I8" s="4">
        <v>6581600</v>
      </c>
      <c r="J8" s="13">
        <f t="shared" si="0"/>
        <v>52617016</v>
      </c>
    </row>
    <row r="9" spans="1:10" ht="12" customHeight="1" x14ac:dyDescent="0.2">
      <c r="A9" s="7" t="str">
        <f>'Pregnant Women Participating'!A9</f>
        <v>New Hampshire</v>
      </c>
      <c r="B9" s="13">
        <v>617007</v>
      </c>
      <c r="C9" s="4">
        <v>552626</v>
      </c>
      <c r="D9" s="4">
        <v>546461</v>
      </c>
      <c r="E9" s="4">
        <v>594190</v>
      </c>
      <c r="F9" s="4">
        <v>542477</v>
      </c>
      <c r="G9" s="4">
        <v>570644</v>
      </c>
      <c r="H9" s="4">
        <v>630014</v>
      </c>
      <c r="I9" s="4">
        <v>587983</v>
      </c>
      <c r="J9" s="13">
        <f t="shared" si="0"/>
        <v>4641402</v>
      </c>
    </row>
    <row r="10" spans="1:10" ht="12" customHeight="1" x14ac:dyDescent="0.2">
      <c r="A10" s="7" t="str">
        <f>'Pregnant Women Participating'!A10</f>
        <v>New York</v>
      </c>
      <c r="B10" s="13">
        <v>35864727</v>
      </c>
      <c r="C10" s="4">
        <v>34412329</v>
      </c>
      <c r="D10" s="4">
        <v>34430776</v>
      </c>
      <c r="E10" s="4">
        <v>35921987</v>
      </c>
      <c r="F10" s="4">
        <v>33866344</v>
      </c>
      <c r="G10" s="4">
        <v>33911319</v>
      </c>
      <c r="H10" s="4">
        <v>30608946</v>
      </c>
      <c r="I10" s="4">
        <v>33829670</v>
      </c>
      <c r="J10" s="13">
        <f t="shared" si="0"/>
        <v>272846098</v>
      </c>
    </row>
    <row r="11" spans="1:10" ht="12" customHeight="1" x14ac:dyDescent="0.2">
      <c r="A11" s="7" t="str">
        <f>'Pregnant Women Participating'!A11</f>
        <v>Rhode Island</v>
      </c>
      <c r="B11" s="13">
        <v>263067</v>
      </c>
      <c r="C11" s="4">
        <v>1015519</v>
      </c>
      <c r="D11" s="4">
        <v>1456693</v>
      </c>
      <c r="E11" s="4">
        <v>1169040</v>
      </c>
      <c r="F11" s="4">
        <v>1422483</v>
      </c>
      <c r="G11" s="4">
        <v>1025000</v>
      </c>
      <c r="H11" s="4">
        <v>1047000</v>
      </c>
      <c r="I11" s="4">
        <v>1110000</v>
      </c>
      <c r="J11" s="13">
        <f t="shared" si="0"/>
        <v>8508802</v>
      </c>
    </row>
    <row r="12" spans="1:10" ht="12" customHeight="1" x14ac:dyDescent="0.2">
      <c r="A12" s="7" t="str">
        <f>'Pregnant Women Participating'!A12</f>
        <v>Vermont</v>
      </c>
      <c r="B12" s="13">
        <v>449691</v>
      </c>
      <c r="C12" s="4">
        <v>561758</v>
      </c>
      <c r="D12" s="4">
        <v>715634</v>
      </c>
      <c r="E12" s="4">
        <v>608332</v>
      </c>
      <c r="F12" s="4">
        <v>583475</v>
      </c>
      <c r="G12" s="4">
        <v>639000</v>
      </c>
      <c r="H12" s="4">
        <v>639000</v>
      </c>
      <c r="I12" s="4">
        <v>639000</v>
      </c>
      <c r="J12" s="13">
        <f t="shared" si="0"/>
        <v>4835890</v>
      </c>
    </row>
    <row r="13" spans="1:10" ht="12" customHeight="1" x14ac:dyDescent="0.2">
      <c r="A13" s="7" t="str">
        <f>'Pregnant Women Participating'!A13</f>
        <v>Virgin Islands</v>
      </c>
      <c r="B13" s="13">
        <v>164064</v>
      </c>
      <c r="C13" s="4">
        <v>250388</v>
      </c>
      <c r="D13" s="4">
        <v>208625</v>
      </c>
      <c r="E13" s="4">
        <v>215803</v>
      </c>
      <c r="F13" s="4">
        <v>243393</v>
      </c>
      <c r="G13" s="4">
        <v>155547</v>
      </c>
      <c r="H13" s="4">
        <v>263043</v>
      </c>
      <c r="I13" s="4">
        <v>311018</v>
      </c>
      <c r="J13" s="13">
        <f t="shared" si="0"/>
        <v>1811881</v>
      </c>
    </row>
    <row r="14" spans="1:10" ht="12" customHeight="1" x14ac:dyDescent="0.2">
      <c r="A14" s="7" t="str">
        <f>'Pregnant Women Participating'!A14</f>
        <v>Pleasant Point, ME</v>
      </c>
      <c r="B14" s="13">
        <v>3060</v>
      </c>
      <c r="C14" s="4">
        <v>2100</v>
      </c>
      <c r="D14" s="4">
        <v>3101</v>
      </c>
      <c r="E14" s="4">
        <v>3515</v>
      </c>
      <c r="F14" s="4">
        <v>6296</v>
      </c>
      <c r="G14" s="4">
        <v>6296</v>
      </c>
      <c r="H14" s="4">
        <v>6296</v>
      </c>
      <c r="I14" s="4">
        <v>6296</v>
      </c>
      <c r="J14" s="13">
        <f t="shared" si="0"/>
        <v>36960</v>
      </c>
    </row>
    <row r="15" spans="1:10" s="17" customFormat="1" ht="24.75" customHeight="1" x14ac:dyDescent="0.2">
      <c r="A15" s="14" t="str">
        <f>'Pregnant Women Participating'!A15</f>
        <v>Northeast Region</v>
      </c>
      <c r="B15" s="16">
        <v>45274453</v>
      </c>
      <c r="C15" s="15">
        <v>49280251</v>
      </c>
      <c r="D15" s="15">
        <v>49128447</v>
      </c>
      <c r="E15" s="15">
        <v>49554364</v>
      </c>
      <c r="F15" s="15">
        <v>46471720</v>
      </c>
      <c r="G15" s="15">
        <v>47069128</v>
      </c>
      <c r="H15" s="15">
        <v>44037217</v>
      </c>
      <c r="I15" s="15">
        <v>47337453</v>
      </c>
      <c r="J15" s="16">
        <f t="shared" si="0"/>
        <v>378153033</v>
      </c>
    </row>
    <row r="16" spans="1:10" ht="12" customHeight="1" x14ac:dyDescent="0.2">
      <c r="A16" s="7" t="str">
        <f>'Pregnant Women Participating'!A16</f>
        <v>Delaware</v>
      </c>
      <c r="B16" s="4">
        <v>1249000</v>
      </c>
      <c r="C16" s="4">
        <v>1183255</v>
      </c>
      <c r="D16" s="4">
        <v>1211571</v>
      </c>
      <c r="E16" s="4">
        <v>1280955</v>
      </c>
      <c r="F16" s="4">
        <v>1142937</v>
      </c>
      <c r="G16" s="4">
        <v>1180735</v>
      </c>
      <c r="H16" s="4">
        <v>1164779</v>
      </c>
      <c r="I16" s="4">
        <v>1576072</v>
      </c>
      <c r="J16" s="13">
        <f t="shared" si="0"/>
        <v>9989304</v>
      </c>
    </row>
    <row r="17" spans="1:10" ht="12" customHeight="1" x14ac:dyDescent="0.2">
      <c r="A17" s="7" t="str">
        <f>'Pregnant Women Participating'!A17</f>
        <v>District of Columbia</v>
      </c>
      <c r="B17" s="4">
        <v>1002428</v>
      </c>
      <c r="C17" s="4">
        <v>136036</v>
      </c>
      <c r="D17" s="4">
        <v>944355</v>
      </c>
      <c r="E17" s="4">
        <v>661076</v>
      </c>
      <c r="F17" s="4">
        <v>816608</v>
      </c>
      <c r="G17" s="4">
        <v>272425</v>
      </c>
      <c r="H17" s="4">
        <v>916348</v>
      </c>
      <c r="I17" s="4">
        <v>658366</v>
      </c>
      <c r="J17" s="13">
        <f t="shared" si="0"/>
        <v>5407642</v>
      </c>
    </row>
    <row r="18" spans="1:10" ht="12" customHeight="1" x14ac:dyDescent="0.2">
      <c r="A18" s="7" t="str">
        <f>'Pregnant Women Participating'!A18</f>
        <v>Maryland</v>
      </c>
      <c r="B18" s="4">
        <v>6071200</v>
      </c>
      <c r="C18" s="4">
        <v>9693123</v>
      </c>
      <c r="D18" s="4">
        <v>7805609</v>
      </c>
      <c r="E18" s="4">
        <v>7780458</v>
      </c>
      <c r="F18" s="4">
        <v>7253706</v>
      </c>
      <c r="G18" s="4">
        <v>7485737</v>
      </c>
      <c r="H18" s="4">
        <v>7745575</v>
      </c>
      <c r="I18" s="4">
        <v>7619843</v>
      </c>
      <c r="J18" s="13">
        <f t="shared" si="0"/>
        <v>61455251</v>
      </c>
    </row>
    <row r="19" spans="1:10" ht="12" customHeight="1" x14ac:dyDescent="0.2">
      <c r="A19" s="7" t="str">
        <f>'Pregnant Women Participating'!A19</f>
        <v>New Jersey</v>
      </c>
      <c r="B19" s="4">
        <v>12671624</v>
      </c>
      <c r="C19" s="4">
        <v>13344731</v>
      </c>
      <c r="D19" s="4">
        <v>13109105</v>
      </c>
      <c r="E19" s="4">
        <v>13315175</v>
      </c>
      <c r="F19" s="4">
        <v>12621739</v>
      </c>
      <c r="G19" s="4">
        <v>12746741</v>
      </c>
      <c r="H19" s="4">
        <v>13301173</v>
      </c>
      <c r="I19" s="4">
        <v>13038670</v>
      </c>
      <c r="J19" s="13">
        <f t="shared" si="0"/>
        <v>104148958</v>
      </c>
    </row>
    <row r="20" spans="1:10" ht="12" customHeight="1" x14ac:dyDescent="0.2">
      <c r="A20" s="7" t="str">
        <f>'Pregnant Women Participating'!A20</f>
        <v>Pennsylvania</v>
      </c>
      <c r="B20" s="4">
        <v>13308647</v>
      </c>
      <c r="C20" s="4">
        <v>12758601</v>
      </c>
      <c r="D20" s="4">
        <v>12858316</v>
      </c>
      <c r="E20" s="4">
        <v>12971243</v>
      </c>
      <c r="F20" s="4">
        <v>12553896</v>
      </c>
      <c r="G20" s="4">
        <v>12708607</v>
      </c>
      <c r="H20" s="4">
        <v>12650941</v>
      </c>
      <c r="I20" s="4">
        <v>13139288</v>
      </c>
      <c r="J20" s="13">
        <f t="shared" si="0"/>
        <v>102949539</v>
      </c>
    </row>
    <row r="21" spans="1:10" ht="12" customHeight="1" x14ac:dyDescent="0.2">
      <c r="A21" s="7" t="str">
        <f>'Pregnant Women Participating'!A21</f>
        <v>Puerto Rico</v>
      </c>
      <c r="B21" s="4">
        <v>14025166</v>
      </c>
      <c r="C21" s="4">
        <v>13355968</v>
      </c>
      <c r="D21" s="4">
        <v>13535502</v>
      </c>
      <c r="E21" s="4">
        <v>13579889</v>
      </c>
      <c r="F21" s="4">
        <v>13688285</v>
      </c>
      <c r="G21" s="4">
        <v>14025058</v>
      </c>
      <c r="H21" s="4">
        <v>14157816</v>
      </c>
      <c r="I21" s="4">
        <v>14072925</v>
      </c>
      <c r="J21" s="13">
        <f t="shared" si="0"/>
        <v>110440609</v>
      </c>
    </row>
    <row r="22" spans="1:10" ht="12" customHeight="1" x14ac:dyDescent="0.2">
      <c r="A22" s="7" t="str">
        <f>'Pregnant Women Participating'!A22</f>
        <v>Virginia</v>
      </c>
      <c r="B22" s="4">
        <v>3565264</v>
      </c>
      <c r="C22" s="4">
        <v>5238924</v>
      </c>
      <c r="D22" s="4">
        <v>5605487</v>
      </c>
      <c r="E22" s="4">
        <v>5456116</v>
      </c>
      <c r="F22" s="4">
        <v>7359918</v>
      </c>
      <c r="G22" s="4">
        <v>5268400</v>
      </c>
      <c r="H22" s="4">
        <v>5774709</v>
      </c>
      <c r="I22" s="4">
        <v>5469778</v>
      </c>
      <c r="J22" s="13">
        <f t="shared" si="0"/>
        <v>43738596</v>
      </c>
    </row>
    <row r="23" spans="1:10" ht="12" customHeight="1" x14ac:dyDescent="0.2">
      <c r="A23" s="7" t="str">
        <f>'Pregnant Women Participating'!A23</f>
        <v>West Virginia</v>
      </c>
      <c r="B23" s="4">
        <v>1901854</v>
      </c>
      <c r="C23" s="4">
        <v>2242988</v>
      </c>
      <c r="D23" s="4">
        <v>2913217</v>
      </c>
      <c r="E23" s="4">
        <v>2339258</v>
      </c>
      <c r="F23" s="4">
        <v>2147263</v>
      </c>
      <c r="G23" s="4">
        <v>2095684</v>
      </c>
      <c r="H23" s="4">
        <v>2088226</v>
      </c>
      <c r="I23" s="4">
        <v>2079750</v>
      </c>
      <c r="J23" s="13">
        <f t="shared" si="0"/>
        <v>17808240</v>
      </c>
    </row>
    <row r="24" spans="1:10" s="17" customFormat="1" ht="24.75" customHeight="1" x14ac:dyDescent="0.2">
      <c r="A24" s="14" t="str">
        <f>'Pregnant Women Participating'!A24</f>
        <v>Mid-Atlantic Region</v>
      </c>
      <c r="B24" s="15">
        <v>53795183</v>
      </c>
      <c r="C24" s="15">
        <v>57953626</v>
      </c>
      <c r="D24" s="15">
        <v>57983162</v>
      </c>
      <c r="E24" s="15">
        <v>57384170</v>
      </c>
      <c r="F24" s="15">
        <v>57584352</v>
      </c>
      <c r="G24" s="15">
        <v>55783387</v>
      </c>
      <c r="H24" s="15">
        <v>57799567</v>
      </c>
      <c r="I24" s="15">
        <v>57654692</v>
      </c>
      <c r="J24" s="16">
        <f t="shared" si="0"/>
        <v>455938139</v>
      </c>
    </row>
    <row r="25" spans="1:10" ht="12" customHeight="1" x14ac:dyDescent="0.2">
      <c r="A25" s="7" t="str">
        <f>'Pregnant Women Participating'!A25</f>
        <v>Alabama</v>
      </c>
      <c r="B25" s="4">
        <v>2932633</v>
      </c>
      <c r="C25" s="4">
        <v>7306651</v>
      </c>
      <c r="D25" s="4">
        <v>7290703</v>
      </c>
      <c r="E25" s="4">
        <v>6539342</v>
      </c>
      <c r="F25" s="4">
        <v>5544543</v>
      </c>
      <c r="G25" s="4">
        <v>6698354</v>
      </c>
      <c r="H25" s="4">
        <v>6622158</v>
      </c>
      <c r="I25" s="4">
        <v>5702056</v>
      </c>
      <c r="J25" s="13">
        <f t="shared" si="0"/>
        <v>48636440</v>
      </c>
    </row>
    <row r="26" spans="1:10" ht="12" customHeight="1" x14ac:dyDescent="0.2">
      <c r="A26" s="7" t="str">
        <f>'Pregnant Women Participating'!A26</f>
        <v>Florida</v>
      </c>
      <c r="B26" s="4">
        <v>22679279</v>
      </c>
      <c r="C26" s="4">
        <v>28100878</v>
      </c>
      <c r="D26" s="4">
        <v>25880200</v>
      </c>
      <c r="E26" s="4">
        <v>26507800</v>
      </c>
      <c r="F26" s="4">
        <v>24871692</v>
      </c>
      <c r="G26" s="4">
        <v>29161213</v>
      </c>
      <c r="H26" s="4">
        <v>26982904</v>
      </c>
      <c r="I26" s="4">
        <v>24271889</v>
      </c>
      <c r="J26" s="13">
        <f t="shared" si="0"/>
        <v>208455855</v>
      </c>
    </row>
    <row r="27" spans="1:10" ht="12" customHeight="1" x14ac:dyDescent="0.2">
      <c r="A27" s="7" t="str">
        <f>'Pregnant Women Participating'!A27</f>
        <v>Georgia</v>
      </c>
      <c r="B27" s="4">
        <v>10474297</v>
      </c>
      <c r="C27" s="4">
        <v>18865812</v>
      </c>
      <c r="D27" s="4">
        <v>15269839</v>
      </c>
      <c r="E27" s="4">
        <v>15359423</v>
      </c>
      <c r="F27" s="4">
        <v>14386896</v>
      </c>
      <c r="G27" s="4">
        <v>14416887</v>
      </c>
      <c r="H27" s="4">
        <v>15721230</v>
      </c>
      <c r="I27" s="4">
        <v>15091202</v>
      </c>
      <c r="J27" s="13">
        <f t="shared" si="0"/>
        <v>119585586</v>
      </c>
    </row>
    <row r="28" spans="1:10" ht="12" customHeight="1" x14ac:dyDescent="0.2">
      <c r="A28" s="7" t="str">
        <f>'Pregnant Women Participating'!A28</f>
        <v>Kentucky</v>
      </c>
      <c r="B28" s="4">
        <v>4537318</v>
      </c>
      <c r="C28" s="4">
        <v>6418651</v>
      </c>
      <c r="D28" s="4">
        <v>8643951</v>
      </c>
      <c r="E28" s="4">
        <v>6550004</v>
      </c>
      <c r="F28" s="4">
        <v>6123825</v>
      </c>
      <c r="G28" s="4">
        <v>6336327</v>
      </c>
      <c r="H28" s="4">
        <v>6793656</v>
      </c>
      <c r="I28" s="4">
        <v>6581654</v>
      </c>
      <c r="J28" s="13">
        <f t="shared" si="0"/>
        <v>51985386</v>
      </c>
    </row>
    <row r="29" spans="1:10" ht="12" customHeight="1" x14ac:dyDescent="0.2">
      <c r="A29" s="7" t="str">
        <f>'Pregnant Women Participating'!A29</f>
        <v>Mississippi</v>
      </c>
      <c r="B29" s="4">
        <v>701270</v>
      </c>
      <c r="C29" s="4">
        <v>2550014</v>
      </c>
      <c r="D29" s="4">
        <v>3436832</v>
      </c>
      <c r="E29" s="4">
        <v>3389552</v>
      </c>
      <c r="F29" s="4">
        <v>3334135</v>
      </c>
      <c r="G29" s="4">
        <v>3579494</v>
      </c>
      <c r="H29" s="4">
        <v>3338980</v>
      </c>
      <c r="I29" s="4">
        <v>3653239</v>
      </c>
      <c r="J29" s="13">
        <f t="shared" si="0"/>
        <v>23983516</v>
      </c>
    </row>
    <row r="30" spans="1:10" ht="12" customHeight="1" x14ac:dyDescent="0.2">
      <c r="A30" s="7" t="str">
        <f>'Pregnant Women Participating'!A30</f>
        <v>North Carolina</v>
      </c>
      <c r="B30" s="4">
        <v>15736388</v>
      </c>
      <c r="C30" s="4">
        <v>14086314</v>
      </c>
      <c r="D30" s="4">
        <v>16457249</v>
      </c>
      <c r="E30" s="4">
        <v>16666114</v>
      </c>
      <c r="F30" s="4">
        <v>13466749</v>
      </c>
      <c r="G30" s="4">
        <v>14154230</v>
      </c>
      <c r="H30" s="4">
        <v>14325276</v>
      </c>
      <c r="I30" s="4">
        <v>14333334</v>
      </c>
      <c r="J30" s="13">
        <f t="shared" si="0"/>
        <v>119225654</v>
      </c>
    </row>
    <row r="31" spans="1:10" ht="12" customHeight="1" x14ac:dyDescent="0.2">
      <c r="A31" s="7" t="str">
        <f>'Pregnant Women Participating'!A31</f>
        <v>South Carolina</v>
      </c>
      <c r="B31" s="4">
        <v>4453967</v>
      </c>
      <c r="C31" s="4">
        <v>5579866</v>
      </c>
      <c r="D31" s="4">
        <v>6437026</v>
      </c>
      <c r="E31" s="4">
        <v>6724462</v>
      </c>
      <c r="F31" s="4">
        <v>4844402</v>
      </c>
      <c r="G31" s="4">
        <v>6263586</v>
      </c>
      <c r="H31" s="4">
        <v>5950513</v>
      </c>
      <c r="I31" s="4">
        <v>5785485</v>
      </c>
      <c r="J31" s="13">
        <f t="shared" si="0"/>
        <v>46039307</v>
      </c>
    </row>
    <row r="32" spans="1:10" ht="12" customHeight="1" x14ac:dyDescent="0.2">
      <c r="A32" s="7" t="str">
        <f>'Pregnant Women Participating'!A32</f>
        <v>Tennessee</v>
      </c>
      <c r="B32" s="4">
        <v>7256286</v>
      </c>
      <c r="C32" s="4">
        <v>11404645</v>
      </c>
      <c r="D32" s="4">
        <v>9083224</v>
      </c>
      <c r="E32" s="4">
        <v>9450573</v>
      </c>
      <c r="F32" s="4">
        <v>7401907</v>
      </c>
      <c r="G32" s="4">
        <v>9657473</v>
      </c>
      <c r="H32" s="4">
        <v>9089233</v>
      </c>
      <c r="I32" s="4">
        <v>9487295</v>
      </c>
      <c r="J32" s="13">
        <f t="shared" si="0"/>
        <v>72830636</v>
      </c>
    </row>
    <row r="33" spans="1:10" ht="12" customHeight="1" x14ac:dyDescent="0.2">
      <c r="A33" s="7" t="str">
        <f>'Pregnant Women Participating'!A33</f>
        <v>Choctaw Indians, MS</v>
      </c>
      <c r="B33" s="4">
        <v>26920</v>
      </c>
      <c r="C33" s="4">
        <v>42885</v>
      </c>
      <c r="D33" s="4">
        <v>46472</v>
      </c>
      <c r="E33" s="4">
        <v>27420</v>
      </c>
      <c r="F33" s="4">
        <v>41124</v>
      </c>
      <c r="G33" s="4">
        <v>39791</v>
      </c>
      <c r="H33" s="4">
        <v>35708</v>
      </c>
      <c r="I33" s="4">
        <v>38345</v>
      </c>
      <c r="J33" s="13">
        <f t="shared" si="0"/>
        <v>298665</v>
      </c>
    </row>
    <row r="34" spans="1:10" ht="12" customHeight="1" x14ac:dyDescent="0.2">
      <c r="A34" s="7" t="str">
        <f>'Pregnant Women Participating'!A34</f>
        <v>Eastern Cherokee, NC</v>
      </c>
      <c r="B34" s="4">
        <v>25948</v>
      </c>
      <c r="C34" s="4">
        <v>21250</v>
      </c>
      <c r="D34" s="4">
        <v>26689</v>
      </c>
      <c r="E34" s="4">
        <v>27717</v>
      </c>
      <c r="F34" s="4">
        <v>23065</v>
      </c>
      <c r="G34" s="4">
        <v>22922</v>
      </c>
      <c r="H34" s="4">
        <v>21371</v>
      </c>
      <c r="I34" s="4">
        <v>20642</v>
      </c>
      <c r="J34" s="13">
        <f t="shared" si="0"/>
        <v>189604</v>
      </c>
    </row>
    <row r="35" spans="1:10" s="17" customFormat="1" ht="24.75" customHeight="1" x14ac:dyDescent="0.2">
      <c r="A35" s="14" t="str">
        <f>'Pregnant Women Participating'!A35</f>
        <v>Southeast Region</v>
      </c>
      <c r="B35" s="15">
        <v>68824306</v>
      </c>
      <c r="C35" s="15">
        <v>94376966</v>
      </c>
      <c r="D35" s="15">
        <v>92572185</v>
      </c>
      <c r="E35" s="15">
        <v>91242407</v>
      </c>
      <c r="F35" s="15">
        <v>80038338</v>
      </c>
      <c r="G35" s="15">
        <v>90330277</v>
      </c>
      <c r="H35" s="15">
        <v>88881029</v>
      </c>
      <c r="I35" s="15">
        <v>84965141</v>
      </c>
      <c r="J35" s="16">
        <f t="shared" si="0"/>
        <v>691230649</v>
      </c>
    </row>
    <row r="36" spans="1:10" ht="12" customHeight="1" x14ac:dyDescent="0.2">
      <c r="A36" s="7" t="str">
        <f>'Pregnant Women Participating'!A36</f>
        <v>Illinois</v>
      </c>
      <c r="B36" s="4">
        <v>2284233</v>
      </c>
      <c r="C36" s="4">
        <v>14250244</v>
      </c>
      <c r="D36" s="4">
        <v>10479436</v>
      </c>
      <c r="E36" s="4">
        <v>10441935</v>
      </c>
      <c r="F36" s="4">
        <v>8309139</v>
      </c>
      <c r="G36" s="4">
        <v>10499941</v>
      </c>
      <c r="H36" s="4">
        <v>10539552</v>
      </c>
      <c r="I36" s="4">
        <v>10448930</v>
      </c>
      <c r="J36" s="13">
        <f t="shared" si="0"/>
        <v>77253410</v>
      </c>
    </row>
    <row r="37" spans="1:10" ht="12" customHeight="1" x14ac:dyDescent="0.2">
      <c r="A37" s="7" t="str">
        <f>'Pregnant Women Participating'!A37</f>
        <v>Indiana</v>
      </c>
      <c r="B37" s="4">
        <v>10183793</v>
      </c>
      <c r="C37" s="4">
        <v>7549900</v>
      </c>
      <c r="D37" s="4">
        <v>10202932</v>
      </c>
      <c r="E37" s="4">
        <v>9928553</v>
      </c>
      <c r="F37" s="4">
        <v>8133428</v>
      </c>
      <c r="G37" s="4">
        <v>10120870</v>
      </c>
      <c r="H37" s="4">
        <v>9081275</v>
      </c>
      <c r="I37" s="4">
        <v>10000000</v>
      </c>
      <c r="J37" s="13">
        <f t="shared" si="0"/>
        <v>75200751</v>
      </c>
    </row>
    <row r="38" spans="1:10" ht="12" customHeight="1" x14ac:dyDescent="0.2">
      <c r="A38" s="7" t="str">
        <f>'Pregnant Women Participating'!A38</f>
        <v>Iowa</v>
      </c>
      <c r="B38" s="4">
        <v>3396586</v>
      </c>
      <c r="C38" s="4">
        <v>3230456</v>
      </c>
      <c r="D38" s="4">
        <v>3193770</v>
      </c>
      <c r="E38" s="4">
        <v>3370707</v>
      </c>
      <c r="F38" s="4">
        <v>2889214</v>
      </c>
      <c r="G38" s="4">
        <v>3156373</v>
      </c>
      <c r="H38" s="4">
        <v>3308901</v>
      </c>
      <c r="I38" s="4">
        <v>3310235</v>
      </c>
      <c r="J38" s="13">
        <f t="shared" si="0"/>
        <v>25856242</v>
      </c>
    </row>
    <row r="39" spans="1:10" ht="12" customHeight="1" x14ac:dyDescent="0.2">
      <c r="A39" s="7" t="str">
        <f>'Pregnant Women Participating'!A39</f>
        <v>Michigan</v>
      </c>
      <c r="B39" s="4">
        <v>7449818</v>
      </c>
      <c r="C39" s="4">
        <v>9073953</v>
      </c>
      <c r="D39" s="4">
        <v>10736310</v>
      </c>
      <c r="E39" s="4">
        <v>9813708</v>
      </c>
      <c r="F39" s="4">
        <v>12336891</v>
      </c>
      <c r="G39" s="4">
        <v>10876698</v>
      </c>
      <c r="H39" s="4">
        <v>9716140</v>
      </c>
      <c r="I39" s="4">
        <v>9890621</v>
      </c>
      <c r="J39" s="13">
        <f t="shared" si="0"/>
        <v>79894139</v>
      </c>
    </row>
    <row r="40" spans="1:10" ht="12" customHeight="1" x14ac:dyDescent="0.2">
      <c r="A40" s="7" t="str">
        <f>'Pregnant Women Participating'!A40</f>
        <v>Minnesota</v>
      </c>
      <c r="B40" s="4">
        <v>3596181</v>
      </c>
      <c r="C40" s="4">
        <v>8063338</v>
      </c>
      <c r="D40" s="4">
        <v>5709113</v>
      </c>
      <c r="E40" s="4">
        <v>5801666</v>
      </c>
      <c r="F40" s="4">
        <v>5374448</v>
      </c>
      <c r="G40" s="4">
        <v>5509471</v>
      </c>
      <c r="H40" s="4">
        <v>5945673</v>
      </c>
      <c r="I40" s="4">
        <v>5875513</v>
      </c>
      <c r="J40" s="13">
        <f t="shared" si="0"/>
        <v>45875403</v>
      </c>
    </row>
    <row r="41" spans="1:10" ht="12" customHeight="1" x14ac:dyDescent="0.2">
      <c r="A41" s="7" t="str">
        <f>'Pregnant Women Participating'!A41</f>
        <v>Ohio</v>
      </c>
      <c r="B41" s="4">
        <v>2457365</v>
      </c>
      <c r="C41" s="4">
        <v>10731573</v>
      </c>
      <c r="D41" s="4">
        <v>14840581</v>
      </c>
      <c r="E41" s="4">
        <v>10871795</v>
      </c>
      <c r="F41" s="4">
        <v>10233722</v>
      </c>
      <c r="G41" s="4">
        <v>10597830</v>
      </c>
      <c r="H41" s="4">
        <v>10714902</v>
      </c>
      <c r="I41" s="4">
        <v>10821025</v>
      </c>
      <c r="J41" s="13">
        <f t="shared" si="0"/>
        <v>81268793</v>
      </c>
    </row>
    <row r="42" spans="1:10" ht="12" customHeight="1" x14ac:dyDescent="0.2">
      <c r="A42" s="7" t="str">
        <f>'Pregnant Women Participating'!A42</f>
        <v>Wisconsin</v>
      </c>
      <c r="B42" s="4">
        <v>2217895</v>
      </c>
      <c r="C42" s="4">
        <v>3997522</v>
      </c>
      <c r="D42" s="4">
        <v>6367351</v>
      </c>
      <c r="E42" s="4">
        <v>4376776</v>
      </c>
      <c r="F42" s="4">
        <v>3969101</v>
      </c>
      <c r="G42" s="4">
        <v>4747640</v>
      </c>
      <c r="H42" s="4">
        <v>5077146</v>
      </c>
      <c r="I42" s="4">
        <v>6244526</v>
      </c>
      <c r="J42" s="13">
        <f t="shared" si="0"/>
        <v>36997957</v>
      </c>
    </row>
    <row r="43" spans="1:10" s="17" customFormat="1" ht="24.75" customHeight="1" x14ac:dyDescent="0.2">
      <c r="A43" s="14" t="str">
        <f>'Pregnant Women Participating'!A43</f>
        <v>Midwest Region</v>
      </c>
      <c r="B43" s="15">
        <v>31585871</v>
      </c>
      <c r="C43" s="15">
        <v>56896986</v>
      </c>
      <c r="D43" s="15">
        <v>61529493</v>
      </c>
      <c r="E43" s="15">
        <v>54605140</v>
      </c>
      <c r="F43" s="15">
        <v>51245943</v>
      </c>
      <c r="G43" s="15">
        <v>55508823</v>
      </c>
      <c r="H43" s="15">
        <v>54383589</v>
      </c>
      <c r="I43" s="15">
        <v>56590850</v>
      </c>
      <c r="J43" s="16">
        <f t="shared" si="0"/>
        <v>422346695</v>
      </c>
    </row>
    <row r="44" spans="1:10" ht="12" customHeight="1" x14ac:dyDescent="0.2">
      <c r="A44" s="7" t="str">
        <f>'Pregnant Women Participating'!A44</f>
        <v>Arizona</v>
      </c>
      <c r="B44" s="4">
        <v>7256449</v>
      </c>
      <c r="C44" s="4">
        <v>9080068</v>
      </c>
      <c r="D44" s="4">
        <v>11622807</v>
      </c>
      <c r="E44" s="4">
        <v>9578719</v>
      </c>
      <c r="F44" s="4">
        <v>9065777</v>
      </c>
      <c r="G44" s="4">
        <v>9430703</v>
      </c>
      <c r="H44" s="4">
        <v>10189643</v>
      </c>
      <c r="I44" s="4">
        <v>9971931</v>
      </c>
      <c r="J44" s="13">
        <f t="shared" si="0"/>
        <v>76196097</v>
      </c>
    </row>
    <row r="45" spans="1:10" ht="12" customHeight="1" x14ac:dyDescent="0.2">
      <c r="A45" s="7" t="str">
        <f>'Pregnant Women Participating'!A45</f>
        <v>Arkansas</v>
      </c>
      <c r="B45" s="4">
        <v>1661111</v>
      </c>
      <c r="C45" s="4">
        <v>3547828</v>
      </c>
      <c r="D45" s="4">
        <v>5228429</v>
      </c>
      <c r="E45" s="4">
        <v>3504262</v>
      </c>
      <c r="F45" s="4">
        <v>4307831</v>
      </c>
      <c r="G45" s="4">
        <v>3683470</v>
      </c>
      <c r="H45" s="4">
        <v>3526495</v>
      </c>
      <c r="I45" s="4">
        <v>4030323</v>
      </c>
      <c r="J45" s="13">
        <f t="shared" si="0"/>
        <v>29489749</v>
      </c>
    </row>
    <row r="46" spans="1:10" ht="12" customHeight="1" x14ac:dyDescent="0.2">
      <c r="A46" s="7" t="str">
        <f>'Pregnant Women Participating'!A46</f>
        <v>Louisiana</v>
      </c>
      <c r="B46" s="4">
        <v>4172081</v>
      </c>
      <c r="C46" s="4">
        <v>8831639</v>
      </c>
      <c r="D46" s="4">
        <v>6232745</v>
      </c>
      <c r="E46" s="4">
        <v>6321513</v>
      </c>
      <c r="F46" s="4">
        <v>6262263</v>
      </c>
      <c r="G46" s="4">
        <v>6382091</v>
      </c>
      <c r="H46" s="4">
        <v>6316557</v>
      </c>
      <c r="I46" s="4">
        <v>6077933</v>
      </c>
      <c r="J46" s="13">
        <f t="shared" si="0"/>
        <v>50596822</v>
      </c>
    </row>
    <row r="47" spans="1:10" ht="12" customHeight="1" x14ac:dyDescent="0.2">
      <c r="A47" s="7" t="str">
        <f>'Pregnant Women Participating'!A47</f>
        <v>New Mexico</v>
      </c>
      <c r="B47" s="4">
        <v>2400957</v>
      </c>
      <c r="C47" s="4">
        <v>2657179</v>
      </c>
      <c r="D47" s="4">
        <v>3281794</v>
      </c>
      <c r="E47" s="4">
        <v>2921463</v>
      </c>
      <c r="F47" s="4">
        <v>2762408</v>
      </c>
      <c r="G47" s="4">
        <v>2750340</v>
      </c>
      <c r="H47" s="4">
        <v>2798684</v>
      </c>
      <c r="I47" s="4">
        <v>2704129</v>
      </c>
      <c r="J47" s="13">
        <f t="shared" si="0"/>
        <v>22276954</v>
      </c>
    </row>
    <row r="48" spans="1:10" ht="12" customHeight="1" x14ac:dyDescent="0.2">
      <c r="A48" s="7" t="str">
        <f>'Pregnant Women Participating'!A48</f>
        <v>Oklahoma</v>
      </c>
      <c r="B48" s="4">
        <v>4737646</v>
      </c>
      <c r="C48" s="4">
        <v>3960239</v>
      </c>
      <c r="D48" s="4">
        <v>4327186</v>
      </c>
      <c r="E48" s="4">
        <v>4521047</v>
      </c>
      <c r="F48" s="4">
        <v>3666622</v>
      </c>
      <c r="G48" s="4">
        <v>4468078</v>
      </c>
      <c r="H48" s="4">
        <v>4233840</v>
      </c>
      <c r="I48" s="4">
        <v>4528215</v>
      </c>
      <c r="J48" s="13">
        <f t="shared" si="0"/>
        <v>34442873</v>
      </c>
    </row>
    <row r="49" spans="1:10" ht="12" customHeight="1" x14ac:dyDescent="0.2">
      <c r="A49" s="7" t="str">
        <f>'Pregnant Women Participating'!A49</f>
        <v>Texas</v>
      </c>
      <c r="B49" s="4">
        <v>25713055</v>
      </c>
      <c r="C49" s="4">
        <v>41419019</v>
      </c>
      <c r="D49" s="4">
        <v>38089527</v>
      </c>
      <c r="E49" s="4">
        <v>37425470</v>
      </c>
      <c r="F49" s="4">
        <v>37563168</v>
      </c>
      <c r="G49" s="4">
        <v>37008075</v>
      </c>
      <c r="H49" s="4">
        <v>38499214</v>
      </c>
      <c r="I49" s="4">
        <v>37572555</v>
      </c>
      <c r="J49" s="13">
        <f t="shared" si="0"/>
        <v>293290083</v>
      </c>
    </row>
    <row r="50" spans="1:10" ht="12" customHeight="1" x14ac:dyDescent="0.2">
      <c r="A50" s="7" t="str">
        <f>'Pregnant Women Participating'!A50</f>
        <v>Utah</v>
      </c>
      <c r="B50" s="4">
        <v>2169968</v>
      </c>
      <c r="C50" s="4">
        <v>2630828</v>
      </c>
      <c r="D50" s="4">
        <v>3531032</v>
      </c>
      <c r="E50" s="4">
        <v>2787721</v>
      </c>
      <c r="F50" s="4">
        <v>2706647</v>
      </c>
      <c r="G50" s="4">
        <v>3531830</v>
      </c>
      <c r="H50" s="4">
        <v>2258005</v>
      </c>
      <c r="I50" s="4">
        <v>2830791</v>
      </c>
      <c r="J50" s="13">
        <f t="shared" si="0"/>
        <v>22446822</v>
      </c>
    </row>
    <row r="51" spans="1:10" ht="12" customHeight="1" x14ac:dyDescent="0.2">
      <c r="A51" s="7" t="str">
        <f>'Pregnant Women Participating'!A51</f>
        <v>Inter-Tribal Council, AZ</v>
      </c>
      <c r="B51" s="4">
        <v>272919</v>
      </c>
      <c r="C51" s="4">
        <v>342579</v>
      </c>
      <c r="D51" s="4">
        <v>379231</v>
      </c>
      <c r="E51" s="4">
        <v>504918</v>
      </c>
      <c r="F51" s="4">
        <v>353014</v>
      </c>
      <c r="G51" s="4">
        <v>374799</v>
      </c>
      <c r="H51" s="4">
        <v>412247</v>
      </c>
      <c r="I51" s="4">
        <v>391001</v>
      </c>
      <c r="J51" s="13">
        <f t="shared" si="0"/>
        <v>3030708</v>
      </c>
    </row>
    <row r="52" spans="1:10" ht="12" customHeight="1" x14ac:dyDescent="0.2">
      <c r="A52" s="7" t="str">
        <f>'Pregnant Women Participating'!A52</f>
        <v>Navajo Nation, AZ</v>
      </c>
      <c r="B52" s="4">
        <v>285396</v>
      </c>
      <c r="C52" s="4">
        <v>236660</v>
      </c>
      <c r="D52" s="4">
        <v>265454</v>
      </c>
      <c r="E52" s="4">
        <v>277832</v>
      </c>
      <c r="F52" s="4">
        <v>255071</v>
      </c>
      <c r="G52" s="4">
        <v>264187</v>
      </c>
      <c r="H52" s="4">
        <v>257125</v>
      </c>
      <c r="I52" s="4">
        <v>269940</v>
      </c>
      <c r="J52" s="13">
        <f t="shared" si="0"/>
        <v>2111665</v>
      </c>
    </row>
    <row r="53" spans="1:10" ht="12" customHeight="1" x14ac:dyDescent="0.2">
      <c r="A53" s="7" t="str">
        <f>'Pregnant Women Participating'!A53</f>
        <v>Acoma, Canoncito &amp; Laguna, NM</v>
      </c>
      <c r="B53" s="4">
        <v>28054</v>
      </c>
      <c r="C53" s="4">
        <v>20466</v>
      </c>
      <c r="D53" s="4">
        <v>21000</v>
      </c>
      <c r="E53" s="4">
        <v>15715</v>
      </c>
      <c r="F53" s="4">
        <v>10927</v>
      </c>
      <c r="G53" s="4">
        <v>18429</v>
      </c>
      <c r="H53" s="4">
        <v>11908</v>
      </c>
      <c r="I53" s="4">
        <v>9100</v>
      </c>
      <c r="J53" s="13">
        <f t="shared" si="0"/>
        <v>135599</v>
      </c>
    </row>
    <row r="54" spans="1:10" ht="12" customHeight="1" x14ac:dyDescent="0.2">
      <c r="A54" s="7" t="str">
        <f>'Pregnant Women Participating'!A54</f>
        <v>Eight Northern Pueblos, NM</v>
      </c>
      <c r="B54" s="4">
        <v>24390</v>
      </c>
      <c r="C54" s="4">
        <v>20919</v>
      </c>
      <c r="D54" s="4">
        <v>24966</v>
      </c>
      <c r="E54" s="4">
        <v>21663</v>
      </c>
      <c r="F54" s="4">
        <v>22426</v>
      </c>
      <c r="G54" s="4">
        <v>23294</v>
      </c>
      <c r="H54" s="4">
        <v>21945</v>
      </c>
      <c r="I54" s="4">
        <v>23699</v>
      </c>
      <c r="J54" s="13">
        <f t="shared" si="0"/>
        <v>183302</v>
      </c>
    </row>
    <row r="55" spans="1:10" ht="12" customHeight="1" x14ac:dyDescent="0.2">
      <c r="A55" s="7" t="str">
        <f>'Pregnant Women Participating'!A55</f>
        <v>Five Sandoval Pueblos, NM</v>
      </c>
      <c r="B55" s="4">
        <v>15660</v>
      </c>
      <c r="C55" s="4">
        <v>13165</v>
      </c>
      <c r="D55" s="4">
        <v>11927</v>
      </c>
      <c r="E55" s="4">
        <v>10690</v>
      </c>
      <c r="F55" s="4">
        <v>14095</v>
      </c>
      <c r="G55" s="4">
        <v>19215</v>
      </c>
      <c r="H55" s="4">
        <v>19215</v>
      </c>
      <c r="I55" s="4">
        <v>20175</v>
      </c>
      <c r="J55" s="13">
        <f t="shared" si="0"/>
        <v>124142</v>
      </c>
    </row>
    <row r="56" spans="1:10" ht="12" customHeight="1" x14ac:dyDescent="0.2">
      <c r="A56" s="7" t="str">
        <f>'Pregnant Women Participating'!A56</f>
        <v>Isleta Pueblo, NM</v>
      </c>
      <c r="B56" s="4">
        <v>57645</v>
      </c>
      <c r="C56" s="4">
        <v>74210</v>
      </c>
      <c r="D56" s="4">
        <v>66019</v>
      </c>
      <c r="E56" s="4">
        <v>63513</v>
      </c>
      <c r="F56" s="4">
        <v>61845</v>
      </c>
      <c r="G56" s="4">
        <v>62282</v>
      </c>
      <c r="H56" s="4">
        <v>64320</v>
      </c>
      <c r="I56" s="4">
        <v>64710</v>
      </c>
      <c r="J56" s="13">
        <f t="shared" si="0"/>
        <v>514544</v>
      </c>
    </row>
    <row r="57" spans="1:10" ht="12" customHeight="1" x14ac:dyDescent="0.2">
      <c r="A57" s="7" t="str">
        <f>'Pregnant Women Participating'!A57</f>
        <v>San Felipe Pueblo, NM</v>
      </c>
      <c r="B57" s="4">
        <v>35289</v>
      </c>
      <c r="C57" s="4">
        <v>36096</v>
      </c>
      <c r="D57" s="4">
        <v>18927</v>
      </c>
      <c r="E57" s="4">
        <v>24275</v>
      </c>
      <c r="F57" s="4">
        <v>13500</v>
      </c>
      <c r="G57" s="4">
        <v>60294</v>
      </c>
      <c r="H57" s="4">
        <v>16016</v>
      </c>
      <c r="I57" s="4">
        <v>88769</v>
      </c>
      <c r="J57" s="13">
        <f t="shared" si="0"/>
        <v>293166</v>
      </c>
    </row>
    <row r="58" spans="1:10" ht="12" customHeight="1" x14ac:dyDescent="0.2">
      <c r="A58" s="7" t="str">
        <f>'Pregnant Women Participating'!A58</f>
        <v>Santo Domingo Tribe, NM</v>
      </c>
      <c r="B58" s="4">
        <v>20113</v>
      </c>
      <c r="C58" s="4">
        <v>26894</v>
      </c>
      <c r="D58" s="4">
        <v>23389</v>
      </c>
      <c r="E58" s="4">
        <v>22633</v>
      </c>
      <c r="F58" s="4">
        <v>23178</v>
      </c>
      <c r="G58" s="4">
        <v>25179</v>
      </c>
      <c r="H58" s="4">
        <v>25737</v>
      </c>
      <c r="I58" s="4">
        <v>26297</v>
      </c>
      <c r="J58" s="13">
        <f t="shared" si="0"/>
        <v>193420</v>
      </c>
    </row>
    <row r="59" spans="1:10" ht="12" customHeight="1" x14ac:dyDescent="0.2">
      <c r="A59" s="7" t="str">
        <f>'Pregnant Women Participating'!A59</f>
        <v>Zuni Pueblo, NM</v>
      </c>
      <c r="B59" s="4">
        <v>33741</v>
      </c>
      <c r="C59" s="4">
        <v>29043</v>
      </c>
      <c r="D59" s="4">
        <v>30919</v>
      </c>
      <c r="E59" s="4">
        <v>31802</v>
      </c>
      <c r="F59" s="4">
        <v>27760</v>
      </c>
      <c r="G59" s="4">
        <v>23191</v>
      </c>
      <c r="H59" s="4">
        <v>18401</v>
      </c>
      <c r="I59" s="4">
        <v>22194</v>
      </c>
      <c r="J59" s="13">
        <f t="shared" si="0"/>
        <v>217051</v>
      </c>
    </row>
    <row r="60" spans="1:10" ht="12" customHeight="1" x14ac:dyDescent="0.2">
      <c r="A60" s="7" t="str">
        <f>'Pregnant Women Participating'!A60</f>
        <v>Cherokee Nation, OK</v>
      </c>
      <c r="B60" s="4">
        <v>308768</v>
      </c>
      <c r="C60" s="4">
        <v>279352</v>
      </c>
      <c r="D60" s="4">
        <v>284339</v>
      </c>
      <c r="E60" s="4">
        <v>310551</v>
      </c>
      <c r="F60" s="4">
        <v>261103</v>
      </c>
      <c r="G60" s="4">
        <v>274845</v>
      </c>
      <c r="H60" s="4">
        <v>258521</v>
      </c>
      <c r="I60" s="4">
        <v>311115</v>
      </c>
      <c r="J60" s="13">
        <f t="shared" si="0"/>
        <v>2288594</v>
      </c>
    </row>
    <row r="61" spans="1:10" ht="12" customHeight="1" x14ac:dyDescent="0.2">
      <c r="A61" s="7" t="str">
        <f>'Pregnant Women Participating'!A61</f>
        <v>Chickasaw Nation, OK</v>
      </c>
      <c r="B61" s="4">
        <v>223162</v>
      </c>
      <c r="C61" s="4">
        <v>251905</v>
      </c>
      <c r="D61" s="4">
        <v>207413</v>
      </c>
      <c r="E61" s="4">
        <v>215791</v>
      </c>
      <c r="F61" s="4">
        <v>191289</v>
      </c>
      <c r="G61" s="4">
        <v>201384</v>
      </c>
      <c r="H61" s="4">
        <v>199832</v>
      </c>
      <c r="I61" s="4">
        <v>137586</v>
      </c>
      <c r="J61" s="13">
        <f t="shared" si="0"/>
        <v>1628362</v>
      </c>
    </row>
    <row r="62" spans="1:10" ht="12" customHeight="1" x14ac:dyDescent="0.2">
      <c r="A62" s="7" t="str">
        <f>'Pregnant Women Participating'!A62</f>
        <v>Choctaw Nation, OK</v>
      </c>
      <c r="B62" s="4">
        <v>-97590</v>
      </c>
      <c r="C62" s="4">
        <v>324176</v>
      </c>
      <c r="D62" s="4">
        <v>232701</v>
      </c>
      <c r="E62" s="4">
        <v>250927</v>
      </c>
      <c r="F62" s="4">
        <v>196181</v>
      </c>
      <c r="G62" s="4">
        <v>239139</v>
      </c>
      <c r="H62" s="4">
        <v>234910</v>
      </c>
      <c r="I62" s="4">
        <v>237034</v>
      </c>
      <c r="J62" s="13">
        <f t="shared" si="0"/>
        <v>1617478</v>
      </c>
    </row>
    <row r="63" spans="1:10" ht="12" customHeight="1" x14ac:dyDescent="0.2">
      <c r="A63" s="7" t="str">
        <f>'Pregnant Women Participating'!A63</f>
        <v>Citizen Potawatomi Nation, OK</v>
      </c>
      <c r="B63" s="4">
        <v>73544</v>
      </c>
      <c r="C63" s="4">
        <v>66529</v>
      </c>
      <c r="D63" s="4">
        <v>68562</v>
      </c>
      <c r="E63" s="4">
        <v>68355</v>
      </c>
      <c r="F63" s="4">
        <v>66553</v>
      </c>
      <c r="G63" s="4">
        <v>75481</v>
      </c>
      <c r="H63" s="4">
        <v>77243</v>
      </c>
      <c r="I63" s="4">
        <v>77765</v>
      </c>
      <c r="J63" s="13">
        <f t="shared" si="0"/>
        <v>574032</v>
      </c>
    </row>
    <row r="64" spans="1:10" ht="12" customHeight="1" x14ac:dyDescent="0.2">
      <c r="A64" s="7" t="str">
        <f>'Pregnant Women Participating'!A64</f>
        <v>Inter-Tribal Council, OK</v>
      </c>
      <c r="B64" s="4">
        <v>46760</v>
      </c>
      <c r="C64" s="4">
        <v>39923</v>
      </c>
      <c r="D64" s="4">
        <v>43484</v>
      </c>
      <c r="E64" s="4">
        <v>42582</v>
      </c>
      <c r="F64" s="4">
        <v>33593</v>
      </c>
      <c r="G64" s="4">
        <v>40229</v>
      </c>
      <c r="H64" s="4">
        <v>37867</v>
      </c>
      <c r="I64" s="4">
        <v>39939</v>
      </c>
      <c r="J64" s="13">
        <f t="shared" si="0"/>
        <v>324377</v>
      </c>
    </row>
    <row r="65" spans="1:10" ht="12" customHeight="1" x14ac:dyDescent="0.2">
      <c r="A65" s="7" t="str">
        <f>'Pregnant Women Participating'!A65</f>
        <v>Muscogee Creek Nation, OK</v>
      </c>
      <c r="B65" s="4">
        <v>105533</v>
      </c>
      <c r="C65" s="4">
        <v>109651</v>
      </c>
      <c r="D65" s="4">
        <v>126877</v>
      </c>
      <c r="E65" s="4">
        <v>129878</v>
      </c>
      <c r="F65" s="4">
        <v>130303</v>
      </c>
      <c r="G65" s="4">
        <v>98786</v>
      </c>
      <c r="H65" s="4">
        <v>88800</v>
      </c>
      <c r="I65" s="4">
        <v>87152</v>
      </c>
      <c r="J65" s="13">
        <f t="shared" si="0"/>
        <v>876980</v>
      </c>
    </row>
    <row r="66" spans="1:10" ht="12" customHeight="1" x14ac:dyDescent="0.2">
      <c r="A66" s="7" t="str">
        <f>'Pregnant Women Participating'!A66</f>
        <v>Osage Tribal Council, OK</v>
      </c>
      <c r="B66" s="4">
        <v>106366</v>
      </c>
      <c r="C66" s="4">
        <v>118830</v>
      </c>
      <c r="D66" s="4">
        <v>161071</v>
      </c>
      <c r="E66" s="4">
        <v>184796</v>
      </c>
      <c r="F66" s="4">
        <v>120226</v>
      </c>
      <c r="G66" s="4">
        <v>95000</v>
      </c>
      <c r="H66" s="4">
        <v>176000</v>
      </c>
      <c r="I66" s="4">
        <v>128000</v>
      </c>
      <c r="J66" s="13">
        <f t="shared" si="0"/>
        <v>1090289</v>
      </c>
    </row>
    <row r="67" spans="1:10" ht="12" customHeight="1" x14ac:dyDescent="0.2">
      <c r="A67" s="7" t="str">
        <f>'Pregnant Women Participating'!A67</f>
        <v>Otoe-Missouria Tribe, OK</v>
      </c>
      <c r="B67" s="4">
        <v>30042</v>
      </c>
      <c r="C67" s="4">
        <v>28676</v>
      </c>
      <c r="D67" s="4">
        <v>28841</v>
      </c>
      <c r="E67" s="4">
        <v>27859</v>
      </c>
      <c r="F67" s="4">
        <v>26270</v>
      </c>
      <c r="G67" s="4">
        <v>22372</v>
      </c>
      <c r="H67" s="4">
        <v>21984</v>
      </c>
      <c r="I67" s="4">
        <v>15606</v>
      </c>
      <c r="J67" s="13">
        <f t="shared" si="0"/>
        <v>201650</v>
      </c>
    </row>
    <row r="68" spans="1:10" ht="12" customHeight="1" x14ac:dyDescent="0.2">
      <c r="A68" s="7" t="str">
        <f>'Pregnant Women Participating'!A68</f>
        <v>Wichita, Caddo &amp; Delaware (WCD), OK</v>
      </c>
      <c r="B68" s="4">
        <v>181107</v>
      </c>
      <c r="C68" s="4">
        <v>195514</v>
      </c>
      <c r="D68" s="4">
        <v>269003</v>
      </c>
      <c r="E68" s="4">
        <v>219559</v>
      </c>
      <c r="F68" s="4">
        <v>198835</v>
      </c>
      <c r="G68" s="4">
        <v>241000</v>
      </c>
      <c r="H68" s="4">
        <v>237000</v>
      </c>
      <c r="I68" s="4">
        <v>239000</v>
      </c>
      <c r="J68" s="13">
        <f t="shared" si="0"/>
        <v>1781018</v>
      </c>
    </row>
    <row r="69" spans="1:10" s="17" customFormat="1" ht="24.75" customHeight="1" x14ac:dyDescent="0.2">
      <c r="A69" s="14" t="str">
        <f>'Pregnant Women Participating'!A69</f>
        <v>Southwest Region</v>
      </c>
      <c r="B69" s="15">
        <v>49862166</v>
      </c>
      <c r="C69" s="15">
        <v>74341388</v>
      </c>
      <c r="D69" s="15">
        <v>74577643</v>
      </c>
      <c r="E69" s="15">
        <v>69483534</v>
      </c>
      <c r="F69" s="15">
        <v>68340885</v>
      </c>
      <c r="G69" s="15">
        <v>69413693</v>
      </c>
      <c r="H69" s="15">
        <v>70001509</v>
      </c>
      <c r="I69" s="15">
        <v>69904959</v>
      </c>
      <c r="J69" s="16">
        <f t="shared" si="0"/>
        <v>545925777</v>
      </c>
    </row>
    <row r="70" spans="1:10" ht="12" customHeight="1" x14ac:dyDescent="0.2">
      <c r="A70" s="7" t="str">
        <f>'Pregnant Women Participating'!A70</f>
        <v>Colorado</v>
      </c>
      <c r="B70" s="13">
        <v>5621062</v>
      </c>
      <c r="C70" s="4">
        <v>5316237</v>
      </c>
      <c r="D70" s="4">
        <v>5327772</v>
      </c>
      <c r="E70" s="4">
        <v>5430037</v>
      </c>
      <c r="F70" s="4">
        <v>5222263</v>
      </c>
      <c r="G70" s="4">
        <v>5298408</v>
      </c>
      <c r="H70" s="4">
        <v>5333221</v>
      </c>
      <c r="I70" s="4">
        <v>5452806</v>
      </c>
      <c r="J70" s="13">
        <f t="shared" si="0"/>
        <v>43001806</v>
      </c>
    </row>
    <row r="71" spans="1:10" ht="12" customHeight="1" x14ac:dyDescent="0.2">
      <c r="A71" s="7" t="str">
        <f>'Pregnant Women Participating'!A71</f>
        <v>Kansas</v>
      </c>
      <c r="B71" s="13">
        <v>2039207</v>
      </c>
      <c r="C71" s="4">
        <v>3534677</v>
      </c>
      <c r="D71" s="4">
        <v>2527640</v>
      </c>
      <c r="E71" s="4">
        <v>2679538</v>
      </c>
      <c r="F71" s="4">
        <v>2441632</v>
      </c>
      <c r="G71" s="4">
        <v>2577865</v>
      </c>
      <c r="H71" s="4">
        <v>2785159</v>
      </c>
      <c r="I71" s="4">
        <v>2701849</v>
      </c>
      <c r="J71" s="13">
        <f t="shared" si="0"/>
        <v>21287567</v>
      </c>
    </row>
    <row r="72" spans="1:10" ht="12" customHeight="1" x14ac:dyDescent="0.2">
      <c r="A72" s="7" t="str">
        <f>'Pregnant Women Participating'!A72</f>
        <v>Missouri</v>
      </c>
      <c r="B72" s="13">
        <v>540791</v>
      </c>
      <c r="C72" s="4">
        <v>398460</v>
      </c>
      <c r="D72" s="4">
        <v>7393492</v>
      </c>
      <c r="E72" s="4">
        <v>6769188</v>
      </c>
      <c r="F72" s="4">
        <v>5124576</v>
      </c>
      <c r="G72" s="4">
        <v>4641377</v>
      </c>
      <c r="H72" s="4">
        <v>4794897</v>
      </c>
      <c r="I72" s="4">
        <v>4893422</v>
      </c>
      <c r="J72" s="13">
        <f t="shared" si="0"/>
        <v>34556203</v>
      </c>
    </row>
    <row r="73" spans="1:10" ht="12" customHeight="1" x14ac:dyDescent="0.2">
      <c r="A73" s="7" t="str">
        <f>'Pregnant Women Participating'!A73</f>
        <v>Montana</v>
      </c>
      <c r="B73" s="13">
        <v>676538</v>
      </c>
      <c r="C73" s="4">
        <v>738203</v>
      </c>
      <c r="D73" s="4">
        <v>766344</v>
      </c>
      <c r="E73" s="4">
        <v>734510</v>
      </c>
      <c r="F73" s="4">
        <v>885881</v>
      </c>
      <c r="G73" s="4">
        <v>404773</v>
      </c>
      <c r="H73" s="4">
        <v>771525</v>
      </c>
      <c r="I73" s="4">
        <v>741327</v>
      </c>
      <c r="J73" s="13">
        <f t="shared" si="0"/>
        <v>5719101</v>
      </c>
    </row>
    <row r="74" spans="1:10" ht="12" customHeight="1" x14ac:dyDescent="0.2">
      <c r="A74" s="7" t="str">
        <f>'Pregnant Women Participating'!A74</f>
        <v>Nebraska</v>
      </c>
      <c r="B74" s="13">
        <v>2096674</v>
      </c>
      <c r="C74" s="4">
        <v>1926163</v>
      </c>
      <c r="D74" s="4">
        <v>2155346</v>
      </c>
      <c r="E74" s="4">
        <v>2168020</v>
      </c>
      <c r="F74" s="4">
        <v>2042818</v>
      </c>
      <c r="G74" s="4">
        <v>2120075</v>
      </c>
      <c r="H74" s="4">
        <v>2106978</v>
      </c>
      <c r="I74" s="4">
        <v>2186620</v>
      </c>
      <c r="J74" s="13">
        <f t="shared" si="0"/>
        <v>16802694</v>
      </c>
    </row>
    <row r="75" spans="1:10" ht="12" customHeight="1" x14ac:dyDescent="0.2">
      <c r="A75" s="7" t="str">
        <f>'Pregnant Women Participating'!A75</f>
        <v>North Dakota</v>
      </c>
      <c r="B75" s="13">
        <v>151753</v>
      </c>
      <c r="C75" s="4">
        <v>594246</v>
      </c>
      <c r="D75" s="4">
        <v>870022</v>
      </c>
      <c r="E75" s="4">
        <v>580050</v>
      </c>
      <c r="F75" s="4">
        <v>791711</v>
      </c>
      <c r="G75" s="4">
        <v>502565</v>
      </c>
      <c r="H75" s="4">
        <v>598987</v>
      </c>
      <c r="I75" s="4">
        <v>635055</v>
      </c>
      <c r="J75" s="13">
        <f t="shared" si="0"/>
        <v>4724389</v>
      </c>
    </row>
    <row r="76" spans="1:10" ht="12" customHeight="1" x14ac:dyDescent="0.2">
      <c r="A76" s="7" t="str">
        <f>'Pregnant Women Participating'!A76</f>
        <v>South Dakota</v>
      </c>
      <c r="B76" s="13">
        <v>416077</v>
      </c>
      <c r="C76" s="4">
        <v>935955</v>
      </c>
      <c r="D76" s="4">
        <v>732754</v>
      </c>
      <c r="E76" s="4">
        <v>789834</v>
      </c>
      <c r="F76" s="4">
        <v>642791</v>
      </c>
      <c r="G76" s="4">
        <v>768940</v>
      </c>
      <c r="H76" s="4">
        <v>772660</v>
      </c>
      <c r="I76" s="4">
        <v>817575</v>
      </c>
      <c r="J76" s="13">
        <f t="shared" si="0"/>
        <v>5876586</v>
      </c>
    </row>
    <row r="77" spans="1:10" ht="12" customHeight="1" x14ac:dyDescent="0.2">
      <c r="A77" s="7" t="str">
        <f>'Pregnant Women Participating'!A77</f>
        <v>Wyoming</v>
      </c>
      <c r="B77" s="13">
        <v>363927</v>
      </c>
      <c r="C77" s="4">
        <v>545126</v>
      </c>
      <c r="D77" s="4">
        <v>563574</v>
      </c>
      <c r="E77" s="4">
        <v>348371</v>
      </c>
      <c r="F77" s="4">
        <v>452206</v>
      </c>
      <c r="G77" s="4">
        <v>469068</v>
      </c>
      <c r="H77" s="4">
        <v>470292</v>
      </c>
      <c r="I77" s="4">
        <v>488601</v>
      </c>
      <c r="J77" s="13">
        <f t="shared" si="0"/>
        <v>3701165</v>
      </c>
    </row>
    <row r="78" spans="1:10" ht="12" customHeight="1" x14ac:dyDescent="0.2">
      <c r="A78" s="7" t="str">
        <f>'Pregnant Women Participating'!A78</f>
        <v>Ute Mountain Ute Tribe, CO</v>
      </c>
      <c r="B78" s="13">
        <v>10418</v>
      </c>
      <c r="C78" s="4">
        <v>8692</v>
      </c>
      <c r="D78" s="4">
        <v>9603</v>
      </c>
      <c r="E78" s="4">
        <v>8936</v>
      </c>
      <c r="F78" s="4">
        <v>8596</v>
      </c>
      <c r="G78" s="4">
        <v>8848</v>
      </c>
      <c r="H78" s="4">
        <v>8793</v>
      </c>
      <c r="I78" s="4">
        <v>9813</v>
      </c>
      <c r="J78" s="13">
        <f t="shared" si="0"/>
        <v>73699</v>
      </c>
    </row>
    <row r="79" spans="1:10" ht="12" customHeight="1" x14ac:dyDescent="0.2">
      <c r="A79" s="7" t="str">
        <f>'Pregnant Women Participating'!A79</f>
        <v>Omaha Sioux, NE</v>
      </c>
      <c r="B79" s="13">
        <v>16012</v>
      </c>
      <c r="C79" s="4">
        <v>14102</v>
      </c>
      <c r="D79" s="4">
        <v>14766</v>
      </c>
      <c r="E79" s="4">
        <v>14571</v>
      </c>
      <c r="F79" s="4">
        <v>11515</v>
      </c>
      <c r="G79" s="4">
        <v>13304</v>
      </c>
      <c r="H79" s="4">
        <v>13821</v>
      </c>
      <c r="I79" s="4">
        <v>14610</v>
      </c>
      <c r="J79" s="13">
        <f t="shared" si="0"/>
        <v>112701</v>
      </c>
    </row>
    <row r="80" spans="1:10" ht="12" customHeight="1" x14ac:dyDescent="0.2">
      <c r="A80" s="7" t="str">
        <f>'Pregnant Women Participating'!A80</f>
        <v>Santee Sioux, NE</v>
      </c>
      <c r="B80" s="13">
        <v>5706</v>
      </c>
      <c r="C80" s="4">
        <v>4848</v>
      </c>
      <c r="D80" s="4">
        <v>5758</v>
      </c>
      <c r="E80" s="4">
        <v>5219</v>
      </c>
      <c r="F80" s="4">
        <v>5132</v>
      </c>
      <c r="G80" s="4">
        <v>4219</v>
      </c>
      <c r="H80" s="4">
        <v>3881</v>
      </c>
      <c r="I80" s="4">
        <v>5171</v>
      </c>
      <c r="J80" s="13">
        <f t="shared" si="0"/>
        <v>39934</v>
      </c>
    </row>
    <row r="81" spans="1:10" ht="12" customHeight="1" x14ac:dyDescent="0.2">
      <c r="A81" s="7" t="str">
        <f>'Pregnant Women Participating'!A81</f>
        <v>Winnebago Tribe, NE</v>
      </c>
      <c r="B81" s="13">
        <v>8313</v>
      </c>
      <c r="C81" s="4">
        <v>6679</v>
      </c>
      <c r="D81" s="4">
        <v>7610</v>
      </c>
      <c r="E81" s="4">
        <v>7673</v>
      </c>
      <c r="F81" s="4">
        <v>6944</v>
      </c>
      <c r="G81" s="4">
        <v>8300</v>
      </c>
      <c r="H81" s="4">
        <v>8564</v>
      </c>
      <c r="I81" s="4">
        <v>8974</v>
      </c>
      <c r="J81" s="13">
        <f t="shared" si="0"/>
        <v>63057</v>
      </c>
    </row>
    <row r="82" spans="1:10" ht="12" customHeight="1" x14ac:dyDescent="0.2">
      <c r="A82" s="7" t="str">
        <f>'Pregnant Women Participating'!A82</f>
        <v>Standing Rock Sioux Tribe, ND</v>
      </c>
      <c r="B82" s="13">
        <v>16957</v>
      </c>
      <c r="C82" s="4">
        <v>17788</v>
      </c>
      <c r="D82" s="4">
        <v>14855</v>
      </c>
      <c r="E82" s="4">
        <v>16003</v>
      </c>
      <c r="F82" s="4">
        <v>15260</v>
      </c>
      <c r="G82" s="4">
        <v>4112</v>
      </c>
      <c r="H82" s="4">
        <v>14315</v>
      </c>
      <c r="I82" s="4">
        <v>15023</v>
      </c>
      <c r="J82" s="13">
        <f t="shared" si="0"/>
        <v>114313</v>
      </c>
    </row>
    <row r="83" spans="1:10" ht="12" customHeight="1" x14ac:dyDescent="0.2">
      <c r="A83" s="7" t="str">
        <f>'Pregnant Women Participating'!A83</f>
        <v>Three Affiliated Tribes, ND</v>
      </c>
      <c r="B83" s="13">
        <v>7268</v>
      </c>
      <c r="C83" s="4">
        <v>7532</v>
      </c>
      <c r="D83" s="4">
        <v>6647</v>
      </c>
      <c r="E83" s="4">
        <v>8192</v>
      </c>
      <c r="F83" s="4">
        <v>8252</v>
      </c>
      <c r="G83" s="4">
        <v>8491</v>
      </c>
      <c r="H83" s="4">
        <v>8439</v>
      </c>
      <c r="I83" s="4">
        <v>6495</v>
      </c>
      <c r="J83" s="13">
        <f t="shared" si="0"/>
        <v>61316</v>
      </c>
    </row>
    <row r="84" spans="1:10" ht="12" customHeight="1" x14ac:dyDescent="0.2">
      <c r="A84" s="7" t="str">
        <f>'Pregnant Women Participating'!A84</f>
        <v>Cheyenne River Sioux, SD</v>
      </c>
      <c r="B84" s="13">
        <v>38599</v>
      </c>
      <c r="C84" s="4">
        <v>31563</v>
      </c>
      <c r="D84" s="4">
        <v>38064</v>
      </c>
      <c r="E84" s="4">
        <v>35823</v>
      </c>
      <c r="F84" s="4">
        <v>36629</v>
      </c>
      <c r="G84" s="4">
        <v>72786</v>
      </c>
      <c r="H84" s="4">
        <v>72786</v>
      </c>
      <c r="I84" s="4">
        <v>72786</v>
      </c>
      <c r="J84" s="13">
        <f t="shared" si="0"/>
        <v>399036</v>
      </c>
    </row>
    <row r="85" spans="1:10" ht="12" customHeight="1" x14ac:dyDescent="0.2">
      <c r="A85" s="7" t="str">
        <f>'Pregnant Women Participating'!A85</f>
        <v>Rosebud Sioux, SD</v>
      </c>
      <c r="B85" s="13">
        <v>54300</v>
      </c>
      <c r="C85" s="4">
        <v>24261</v>
      </c>
      <c r="D85" s="4">
        <v>59422</v>
      </c>
      <c r="E85" s="4">
        <v>63345</v>
      </c>
      <c r="F85" s="4">
        <v>58187</v>
      </c>
      <c r="G85" s="4">
        <v>61899</v>
      </c>
      <c r="H85" s="4">
        <v>60978</v>
      </c>
      <c r="I85" s="4">
        <v>68501</v>
      </c>
      <c r="J85" s="13">
        <f t="shared" si="0"/>
        <v>450893</v>
      </c>
    </row>
    <row r="86" spans="1:10" ht="12" customHeight="1" x14ac:dyDescent="0.2">
      <c r="A86" s="7" t="str">
        <f>'Pregnant Women Participating'!A86</f>
        <v>Northern Arapahoe, WY</v>
      </c>
      <c r="B86" s="13">
        <v>15702</v>
      </c>
      <c r="C86" s="4">
        <v>15114</v>
      </c>
      <c r="D86" s="4">
        <v>15273</v>
      </c>
      <c r="E86" s="4">
        <v>15054</v>
      </c>
      <c r="F86" s="4">
        <v>13739</v>
      </c>
      <c r="G86" s="4">
        <v>13176</v>
      </c>
      <c r="H86" s="4">
        <v>16167</v>
      </c>
      <c r="I86" s="4">
        <v>15607</v>
      </c>
      <c r="J86" s="13">
        <f t="shared" si="0"/>
        <v>119832</v>
      </c>
    </row>
    <row r="87" spans="1:10" ht="12" customHeight="1" x14ac:dyDescent="0.2">
      <c r="A87" s="7" t="str">
        <f>'Pregnant Women Participating'!A87</f>
        <v>Shoshone Tribe, WY</v>
      </c>
      <c r="B87" s="13">
        <v>7161</v>
      </c>
      <c r="C87" s="4">
        <v>6355</v>
      </c>
      <c r="D87" s="4">
        <v>6029</v>
      </c>
      <c r="E87" s="4">
        <v>6152</v>
      </c>
      <c r="F87" s="4">
        <v>6152</v>
      </c>
      <c r="G87" s="4">
        <v>9303</v>
      </c>
      <c r="H87" s="4">
        <v>9303</v>
      </c>
      <c r="I87" s="4">
        <v>7420</v>
      </c>
      <c r="J87" s="13">
        <f t="shared" si="0"/>
        <v>57875</v>
      </c>
    </row>
    <row r="88" spans="1:10" s="17" customFormat="1" ht="24.75" customHeight="1" x14ac:dyDescent="0.2">
      <c r="A88" s="14" t="str">
        <f>'Pregnant Women Participating'!A88</f>
        <v>Mountain Plains</v>
      </c>
      <c r="B88" s="15">
        <v>12086465</v>
      </c>
      <c r="C88" s="15">
        <v>14126001</v>
      </c>
      <c r="D88" s="15">
        <v>20514971</v>
      </c>
      <c r="E88" s="15">
        <v>19680516</v>
      </c>
      <c r="F88" s="15">
        <v>17774284</v>
      </c>
      <c r="G88" s="15">
        <v>16987509</v>
      </c>
      <c r="H88" s="15">
        <v>17850766</v>
      </c>
      <c r="I88" s="15">
        <v>18141655</v>
      </c>
      <c r="J88" s="16">
        <f t="shared" si="0"/>
        <v>137162167</v>
      </c>
    </row>
    <row r="89" spans="1:10" ht="12" customHeight="1" x14ac:dyDescent="0.2">
      <c r="A89" s="8" t="str">
        <f>'Pregnant Women Participating'!A89</f>
        <v>Alaska</v>
      </c>
      <c r="B89" s="13">
        <v>847542</v>
      </c>
      <c r="C89" s="4">
        <v>1069029</v>
      </c>
      <c r="D89" s="4">
        <v>807020</v>
      </c>
      <c r="E89" s="4">
        <v>820469</v>
      </c>
      <c r="F89" s="4">
        <v>750450</v>
      </c>
      <c r="G89" s="4">
        <v>1228206</v>
      </c>
      <c r="H89" s="4">
        <v>1171656</v>
      </c>
      <c r="I89" s="4">
        <v>1172498</v>
      </c>
      <c r="J89" s="13">
        <f t="shared" si="0"/>
        <v>7866870</v>
      </c>
    </row>
    <row r="90" spans="1:10" ht="12" customHeight="1" x14ac:dyDescent="0.2">
      <c r="A90" s="8" t="str">
        <f>'Pregnant Women Participating'!A90</f>
        <v>American Samoa</v>
      </c>
      <c r="B90" s="13">
        <v>410356</v>
      </c>
      <c r="C90" s="4">
        <v>399994</v>
      </c>
      <c r="D90" s="4">
        <v>398644</v>
      </c>
      <c r="E90" s="4">
        <v>404986</v>
      </c>
      <c r="F90" s="4">
        <v>403114</v>
      </c>
      <c r="G90" s="4">
        <v>409101</v>
      </c>
      <c r="H90" s="4">
        <v>427026</v>
      </c>
      <c r="I90" s="4">
        <v>414548</v>
      </c>
      <c r="J90" s="13">
        <f t="shared" si="0"/>
        <v>3267769</v>
      </c>
    </row>
    <row r="91" spans="1:10" ht="12" customHeight="1" x14ac:dyDescent="0.2">
      <c r="A91" s="8" t="str">
        <f>'Pregnant Women Participating'!A91</f>
        <v>California</v>
      </c>
      <c r="B91" s="13">
        <v>68144124</v>
      </c>
      <c r="C91" s="4">
        <v>68323244</v>
      </c>
      <c r="D91" s="4">
        <v>56855669</v>
      </c>
      <c r="E91" s="4">
        <v>81521724</v>
      </c>
      <c r="F91" s="4">
        <v>66224009</v>
      </c>
      <c r="G91" s="4">
        <v>67827130</v>
      </c>
      <c r="H91" s="4">
        <v>67094108</v>
      </c>
      <c r="I91" s="4">
        <v>64139456</v>
      </c>
      <c r="J91" s="13">
        <f t="shared" si="0"/>
        <v>540129464</v>
      </c>
    </row>
    <row r="92" spans="1:10" ht="12" customHeight="1" x14ac:dyDescent="0.2">
      <c r="A92" s="8" t="str">
        <f>'Pregnant Women Participating'!A92</f>
        <v>Guam</v>
      </c>
      <c r="B92" s="13">
        <v>538714</v>
      </c>
      <c r="C92" s="4">
        <v>446348</v>
      </c>
      <c r="D92" s="4">
        <v>493395</v>
      </c>
      <c r="E92" s="4">
        <v>531669</v>
      </c>
      <c r="F92" s="4">
        <v>467484</v>
      </c>
      <c r="G92" s="4">
        <v>537876</v>
      </c>
      <c r="H92" s="4">
        <v>453707</v>
      </c>
      <c r="I92" s="4">
        <v>554089</v>
      </c>
      <c r="J92" s="13">
        <f t="shared" si="0"/>
        <v>4023282</v>
      </c>
    </row>
    <row r="93" spans="1:10" ht="12" customHeight="1" x14ac:dyDescent="0.2">
      <c r="A93" s="8" t="str">
        <f>'Pregnant Women Participating'!A93</f>
        <v>Hawaii</v>
      </c>
      <c r="B93" s="13">
        <v>1687556</v>
      </c>
      <c r="C93" s="4">
        <v>1785211</v>
      </c>
      <c r="D93" s="4">
        <v>2244474</v>
      </c>
      <c r="E93" s="4">
        <v>1986078</v>
      </c>
      <c r="F93" s="4">
        <v>1831024</v>
      </c>
      <c r="G93" s="4">
        <v>1941774</v>
      </c>
      <c r="H93" s="4">
        <v>1901084</v>
      </c>
      <c r="I93" s="4">
        <v>1870814</v>
      </c>
      <c r="J93" s="13">
        <f t="shared" si="0"/>
        <v>15248015</v>
      </c>
    </row>
    <row r="94" spans="1:10" ht="12" customHeight="1" x14ac:dyDescent="0.2">
      <c r="A94" s="8" t="str">
        <f>'Pregnant Women Participating'!A94</f>
        <v>Idaho</v>
      </c>
      <c r="B94" s="13">
        <v>1768582</v>
      </c>
      <c r="C94" s="4">
        <v>1702288</v>
      </c>
      <c r="D94" s="4">
        <v>1765164</v>
      </c>
      <c r="E94" s="4">
        <v>1783756</v>
      </c>
      <c r="F94" s="4">
        <v>1732069</v>
      </c>
      <c r="G94" s="4">
        <v>1769766</v>
      </c>
      <c r="H94" s="4">
        <v>1692639</v>
      </c>
      <c r="I94" s="4">
        <v>1793795</v>
      </c>
      <c r="J94" s="13">
        <f t="shared" si="0"/>
        <v>14008059</v>
      </c>
    </row>
    <row r="95" spans="1:10" ht="12" customHeight="1" x14ac:dyDescent="0.2">
      <c r="A95" s="8" t="str">
        <f>'Pregnant Women Participating'!A95</f>
        <v>Nevada</v>
      </c>
      <c r="B95" s="13">
        <v>3739847</v>
      </c>
      <c r="C95" s="4">
        <v>3551268</v>
      </c>
      <c r="D95" s="4">
        <v>3603943</v>
      </c>
      <c r="E95" s="4">
        <v>3732781</v>
      </c>
      <c r="F95" s="4">
        <v>3381374</v>
      </c>
      <c r="G95" s="4">
        <v>3462201</v>
      </c>
      <c r="H95" s="4">
        <v>3609284</v>
      </c>
      <c r="I95" s="4">
        <v>3688121</v>
      </c>
      <c r="J95" s="13">
        <f t="shared" si="0"/>
        <v>28768819</v>
      </c>
    </row>
    <row r="96" spans="1:10" ht="12" customHeight="1" x14ac:dyDescent="0.2">
      <c r="A96" s="8" t="str">
        <f>'Pregnant Women Participating'!A96</f>
        <v>Oregon</v>
      </c>
      <c r="B96" s="13">
        <v>1619525</v>
      </c>
      <c r="C96" s="4">
        <v>4079793</v>
      </c>
      <c r="D96" s="4">
        <v>4821219</v>
      </c>
      <c r="E96" s="4">
        <v>5073900</v>
      </c>
      <c r="F96" s="4">
        <v>4856594</v>
      </c>
      <c r="G96" s="4">
        <v>4725205</v>
      </c>
      <c r="H96" s="4">
        <v>5303709</v>
      </c>
      <c r="I96" s="4">
        <v>4526120</v>
      </c>
      <c r="J96" s="13">
        <f t="shared" si="0"/>
        <v>35006065</v>
      </c>
    </row>
    <row r="97" spans="1:10" ht="12" customHeight="1" x14ac:dyDescent="0.2">
      <c r="A97" s="8" t="str">
        <f>'Pregnant Women Participating'!A97</f>
        <v>Washington</v>
      </c>
      <c r="B97" s="13">
        <v>2744502</v>
      </c>
      <c r="C97" s="4">
        <v>6195515</v>
      </c>
      <c r="D97" s="4">
        <v>10828785</v>
      </c>
      <c r="E97" s="4">
        <v>8034751</v>
      </c>
      <c r="F97" s="4">
        <v>7061430</v>
      </c>
      <c r="G97" s="4">
        <v>8687704</v>
      </c>
      <c r="H97" s="4">
        <v>8580095</v>
      </c>
      <c r="I97" s="4">
        <v>8661844</v>
      </c>
      <c r="J97" s="13">
        <f t="shared" si="0"/>
        <v>60794626</v>
      </c>
    </row>
    <row r="98" spans="1:10" ht="12" customHeight="1" x14ac:dyDescent="0.2">
      <c r="A98" s="8" t="str">
        <f>'Pregnant Women Participating'!A98</f>
        <v>Northern Marianas</v>
      </c>
      <c r="B98" s="13">
        <v>186374</v>
      </c>
      <c r="C98" s="4">
        <v>249394</v>
      </c>
      <c r="D98" s="4">
        <v>213456</v>
      </c>
      <c r="E98" s="4">
        <v>214420</v>
      </c>
      <c r="F98" s="4">
        <v>213528</v>
      </c>
      <c r="G98" s="4">
        <v>205975</v>
      </c>
      <c r="H98" s="4">
        <v>202869</v>
      </c>
      <c r="I98" s="4">
        <v>204087</v>
      </c>
      <c r="J98" s="13">
        <f t="shared" si="0"/>
        <v>1690103</v>
      </c>
    </row>
    <row r="99" spans="1:10" ht="12" customHeight="1" x14ac:dyDescent="0.2">
      <c r="A99" s="8" t="str">
        <f>'Pregnant Women Participating'!A99</f>
        <v>Inter-Tribal Council, NV</v>
      </c>
      <c r="B99" s="13">
        <v>23929</v>
      </c>
      <c r="C99" s="4">
        <v>19943</v>
      </c>
      <c r="D99" s="4">
        <v>21929</v>
      </c>
      <c r="E99" s="4">
        <v>26932</v>
      </c>
      <c r="F99" s="4">
        <v>20564</v>
      </c>
      <c r="G99" s="4">
        <v>23372</v>
      </c>
      <c r="H99" s="4">
        <v>23582</v>
      </c>
      <c r="I99" s="4">
        <v>22466</v>
      </c>
      <c r="J99" s="13">
        <f t="shared" si="0"/>
        <v>182717</v>
      </c>
    </row>
    <row r="100" spans="1:10" s="17" customFormat="1" ht="24.75" customHeight="1" x14ac:dyDescent="0.2">
      <c r="A100" s="14" t="str">
        <f>'Pregnant Women Participating'!A100</f>
        <v>Western Region</v>
      </c>
      <c r="B100" s="15">
        <v>81711051</v>
      </c>
      <c r="C100" s="15">
        <v>87822027</v>
      </c>
      <c r="D100" s="15">
        <v>82053698</v>
      </c>
      <c r="E100" s="15">
        <v>104131466</v>
      </c>
      <c r="F100" s="15">
        <v>86941640</v>
      </c>
      <c r="G100" s="15">
        <v>90818310</v>
      </c>
      <c r="H100" s="15">
        <v>90459759</v>
      </c>
      <c r="I100" s="15">
        <v>87047838</v>
      </c>
      <c r="J100" s="16">
        <f t="shared" si="0"/>
        <v>710985789</v>
      </c>
    </row>
    <row r="101" spans="1:10" s="31" customFormat="1" ht="16.5" customHeight="1" thickBot="1" x14ac:dyDescent="0.25">
      <c r="A101" s="28" t="str">
        <f>'Pregnant Women Participating'!A101</f>
        <v>TOTAL</v>
      </c>
      <c r="B101" s="29">
        <v>343139495</v>
      </c>
      <c r="C101" s="30">
        <v>434797245</v>
      </c>
      <c r="D101" s="30">
        <v>438359599</v>
      </c>
      <c r="E101" s="30">
        <v>446081597</v>
      </c>
      <c r="F101" s="30">
        <v>408397162</v>
      </c>
      <c r="G101" s="30">
        <v>425911127</v>
      </c>
      <c r="H101" s="30">
        <v>423413436</v>
      </c>
      <c r="I101" s="30">
        <v>421642588</v>
      </c>
      <c r="J101" s="29">
        <f t="shared" si="0"/>
        <v>3341742249</v>
      </c>
    </row>
    <row r="102" spans="1:10" ht="12.75" customHeight="1" thickTop="1" x14ac:dyDescent="0.2">
      <c r="A102" s="9"/>
    </row>
    <row r="103" spans="1:10" x14ac:dyDescent="0.2">
      <c r="A103" s="9"/>
    </row>
    <row r="104" spans="1:10" customFormat="1" ht="12.75" x14ac:dyDescent="0.2">
      <c r="A104" s="10" t="s">
        <v>1</v>
      </c>
    </row>
  </sheetData>
  <phoneticPr fontId="2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104"/>
  <sheetViews>
    <sheetView showGridLines="0" zoomScaleNormal="100" workbookViewId="0"/>
  </sheetViews>
  <sheetFormatPr defaultColWidth="9.140625" defaultRowHeight="12" x14ac:dyDescent="0.2"/>
  <cols>
    <col min="1" max="1" width="34.7109375" style="3" customWidth="1"/>
    <col min="2" max="8" width="11.7109375" style="3" customWidth="1"/>
    <col min="9" max="10" width="13.7109375" style="3" customWidth="1"/>
    <col min="11" max="16384" width="9.140625" style="3"/>
  </cols>
  <sheetData>
    <row r="1" spans="1:10" ht="12" customHeight="1" x14ac:dyDescent="0.2">
      <c r="A1" s="10" t="s">
        <v>38</v>
      </c>
      <c r="B1" s="2"/>
      <c r="C1" s="2"/>
      <c r="D1" s="2"/>
      <c r="E1" s="2"/>
      <c r="F1" s="2"/>
      <c r="G1" s="2"/>
      <c r="H1" s="2"/>
      <c r="I1" s="2"/>
    </row>
    <row r="2" spans="1:10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  <c r="I2" s="2"/>
    </row>
    <row r="3" spans="1:10" ht="12" customHeight="1" x14ac:dyDescent="0.2">
      <c r="A3" s="1" t="str">
        <f>'Pregnant Women Participating'!A3</f>
        <v>Data as of August 14, 2026</v>
      </c>
      <c r="B3" s="2"/>
      <c r="C3" s="2"/>
      <c r="D3" s="2"/>
      <c r="E3" s="2"/>
      <c r="F3" s="2"/>
      <c r="G3" s="2"/>
      <c r="H3" s="2"/>
      <c r="I3" s="2"/>
    </row>
    <row r="4" spans="1:10" ht="12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9">
        <f>DATE(RIGHT(A2,4),5,1)</f>
        <v>46143</v>
      </c>
      <c r="J5" s="12" t="s">
        <v>23</v>
      </c>
    </row>
    <row r="6" spans="1:10" ht="12" customHeight="1" x14ac:dyDescent="0.2">
      <c r="A6" s="7" t="str">
        <f>'Pregnant Women Participating'!A6</f>
        <v>Connecticut</v>
      </c>
      <c r="B6" s="13">
        <v>2317130</v>
      </c>
      <c r="C6" s="4">
        <v>1225552</v>
      </c>
      <c r="D6" s="4">
        <v>0</v>
      </c>
      <c r="E6" s="4">
        <v>1092555</v>
      </c>
      <c r="F6" s="4">
        <v>1163915</v>
      </c>
      <c r="G6" s="4">
        <v>1137210</v>
      </c>
      <c r="H6" s="4">
        <v>1004285</v>
      </c>
      <c r="I6" s="4">
        <v>1175715</v>
      </c>
      <c r="J6" s="13">
        <f t="shared" ref="J6:J101" si="0">IF(SUM(B6:I6)&gt;0,SUM(B6:I6)," ")</f>
        <v>9116362</v>
      </c>
    </row>
    <row r="7" spans="1:10" ht="12" customHeight="1" x14ac:dyDescent="0.2">
      <c r="A7" s="7" t="str">
        <f>'Pregnant Women Participating'!A7</f>
        <v>Maine</v>
      </c>
      <c r="B7" s="13">
        <v>351460</v>
      </c>
      <c r="C7" s="4">
        <v>346704</v>
      </c>
      <c r="D7" s="4">
        <v>364792</v>
      </c>
      <c r="E7" s="4">
        <v>330241</v>
      </c>
      <c r="F7" s="4">
        <v>343794</v>
      </c>
      <c r="G7" s="4">
        <v>373336</v>
      </c>
      <c r="H7" s="4">
        <v>314772</v>
      </c>
      <c r="I7" s="4">
        <v>351516</v>
      </c>
      <c r="J7" s="13">
        <f t="shared" si="0"/>
        <v>2776615</v>
      </c>
    </row>
    <row r="8" spans="1:10" ht="12" customHeight="1" x14ac:dyDescent="0.2">
      <c r="A8" s="7" t="str">
        <f>'Pregnant Women Participating'!A8</f>
        <v>Massachusetts</v>
      </c>
      <c r="B8" s="13">
        <v>4716967</v>
      </c>
      <c r="C8" s="4">
        <v>0</v>
      </c>
      <c r="D8" s="4">
        <v>2451912</v>
      </c>
      <c r="E8" s="4">
        <v>2243693</v>
      </c>
      <c r="F8" s="4">
        <v>2308390</v>
      </c>
      <c r="G8" s="4">
        <v>2281304</v>
      </c>
      <c r="H8" s="4">
        <v>2062000</v>
      </c>
      <c r="I8" s="4">
        <v>2321841</v>
      </c>
      <c r="J8" s="13">
        <f t="shared" si="0"/>
        <v>18386107</v>
      </c>
    </row>
    <row r="9" spans="1:10" ht="12" customHeight="1" x14ac:dyDescent="0.2">
      <c r="A9" s="7" t="str">
        <f>'Pregnant Women Participating'!A9</f>
        <v>New Hampshire</v>
      </c>
      <c r="B9" s="13">
        <v>204398</v>
      </c>
      <c r="C9" s="4">
        <v>199374</v>
      </c>
      <c r="D9" s="4">
        <v>226812</v>
      </c>
      <c r="E9" s="4">
        <v>182672</v>
      </c>
      <c r="F9" s="4">
        <v>208944</v>
      </c>
      <c r="G9" s="4">
        <v>208670</v>
      </c>
      <c r="H9" s="4">
        <v>178966</v>
      </c>
      <c r="I9" s="4">
        <v>224085</v>
      </c>
      <c r="J9" s="13">
        <f t="shared" si="0"/>
        <v>1633921</v>
      </c>
    </row>
    <row r="10" spans="1:10" ht="12" customHeight="1" x14ac:dyDescent="0.2">
      <c r="A10" s="7" t="str">
        <f>'Pregnant Women Participating'!A10</f>
        <v>New York</v>
      </c>
      <c r="B10" s="13">
        <v>9219835</v>
      </c>
      <c r="C10" s="4">
        <v>9256627</v>
      </c>
      <c r="D10" s="4">
        <v>9747156</v>
      </c>
      <c r="E10" s="4">
        <v>8597120</v>
      </c>
      <c r="F10" s="4">
        <v>9322196</v>
      </c>
      <c r="G10" s="4">
        <v>9225689</v>
      </c>
      <c r="H10" s="4">
        <v>8428977</v>
      </c>
      <c r="I10" s="4">
        <v>9634957</v>
      </c>
      <c r="J10" s="13">
        <f t="shared" si="0"/>
        <v>73432557</v>
      </c>
    </row>
    <row r="11" spans="1:10" ht="12" customHeight="1" x14ac:dyDescent="0.2">
      <c r="A11" s="7" t="str">
        <f>'Pregnant Women Participating'!A11</f>
        <v>Rhode Island</v>
      </c>
      <c r="B11" s="13">
        <v>1266070</v>
      </c>
      <c r="C11" s="4">
        <v>451654</v>
      </c>
      <c r="D11" s="4">
        <v>0</v>
      </c>
      <c r="E11" s="4">
        <v>384376</v>
      </c>
      <c r="F11" s="4">
        <v>0</v>
      </c>
      <c r="G11" s="4">
        <v>425084</v>
      </c>
      <c r="H11" s="4">
        <v>407811</v>
      </c>
      <c r="I11" s="4">
        <v>369512</v>
      </c>
      <c r="J11" s="13">
        <f t="shared" si="0"/>
        <v>3304507</v>
      </c>
    </row>
    <row r="12" spans="1:10" ht="12" customHeight="1" x14ac:dyDescent="0.2">
      <c r="A12" s="7" t="str">
        <f>'Pregnant Women Participating'!A12</f>
        <v>Vermont</v>
      </c>
      <c r="B12" s="13">
        <v>280980</v>
      </c>
      <c r="C12" s="4">
        <v>145664</v>
      </c>
      <c r="D12" s="4"/>
      <c r="E12" s="4">
        <v>139812</v>
      </c>
      <c r="F12" s="4">
        <v>142983</v>
      </c>
      <c r="G12" s="4">
        <v>142901</v>
      </c>
      <c r="H12" s="4">
        <v>137446</v>
      </c>
      <c r="I12" s="4">
        <v>144982</v>
      </c>
      <c r="J12" s="13">
        <f t="shared" si="0"/>
        <v>1134768</v>
      </c>
    </row>
    <row r="13" spans="1:10" ht="12" customHeight="1" x14ac:dyDescent="0.2">
      <c r="A13" s="7" t="str">
        <f>'Pregnant Women Participating'!A13</f>
        <v>Virgin Islands</v>
      </c>
      <c r="B13" s="13">
        <v>92696</v>
      </c>
      <c r="C13" s="4">
        <v>0</v>
      </c>
      <c r="D13" s="4">
        <v>43221</v>
      </c>
      <c r="E13" s="4">
        <v>39761</v>
      </c>
      <c r="F13" s="4">
        <v>0</v>
      </c>
      <c r="G13" s="4">
        <v>90130</v>
      </c>
      <c r="H13" s="4">
        <v>39665</v>
      </c>
      <c r="I13" s="4"/>
      <c r="J13" s="13">
        <f t="shared" si="0"/>
        <v>305473</v>
      </c>
    </row>
    <row r="14" spans="1:10" ht="12" customHeight="1" x14ac:dyDescent="0.2">
      <c r="A14" s="7" t="str">
        <f>'Pregnant Women Participating'!A14</f>
        <v>Pleasant Point, ME</v>
      </c>
      <c r="B14" s="13">
        <v>0</v>
      </c>
      <c r="C14" s="4"/>
      <c r="D14" s="4"/>
      <c r="E14" s="4"/>
      <c r="F14" s="4"/>
      <c r="G14" s="4"/>
      <c r="H14" s="4"/>
      <c r="I14" s="4"/>
      <c r="J14" s="13" t="str">
        <f t="shared" si="0"/>
        <v xml:space="preserve"> </v>
      </c>
    </row>
    <row r="15" spans="1:10" s="17" customFormat="1" ht="24.75" customHeight="1" x14ac:dyDescent="0.2">
      <c r="A15" s="14" t="str">
        <f>'Pregnant Women Participating'!A15</f>
        <v>Northeast Region</v>
      </c>
      <c r="B15" s="16">
        <v>18449536</v>
      </c>
      <c r="C15" s="15">
        <v>11625575</v>
      </c>
      <c r="D15" s="15">
        <v>12833893</v>
      </c>
      <c r="E15" s="15">
        <v>13010230</v>
      </c>
      <c r="F15" s="15">
        <v>13490222</v>
      </c>
      <c r="G15" s="15">
        <v>13884324</v>
      </c>
      <c r="H15" s="15">
        <v>12573922</v>
      </c>
      <c r="I15" s="15">
        <v>14222608</v>
      </c>
      <c r="J15" s="16">
        <f t="shared" si="0"/>
        <v>110090310</v>
      </c>
    </row>
    <row r="16" spans="1:10" ht="12" customHeight="1" x14ac:dyDescent="0.2">
      <c r="A16" s="7" t="str">
        <f>'Pregnant Women Participating'!A16</f>
        <v>Delaware</v>
      </c>
      <c r="B16" s="4">
        <v>398568</v>
      </c>
      <c r="C16" s="4">
        <v>393060</v>
      </c>
      <c r="D16" s="4">
        <v>417686</v>
      </c>
      <c r="E16" s="4">
        <v>364997</v>
      </c>
      <c r="F16" s="4">
        <v>397934</v>
      </c>
      <c r="G16" s="4">
        <v>392796</v>
      </c>
      <c r="H16" s="4">
        <v>407515</v>
      </c>
      <c r="I16" s="4">
        <v>0</v>
      </c>
      <c r="J16" s="13">
        <f t="shared" si="0"/>
        <v>2772556</v>
      </c>
    </row>
    <row r="17" spans="1:10" ht="12" customHeight="1" x14ac:dyDescent="0.2">
      <c r="A17" s="7" t="str">
        <f>'Pregnant Women Participating'!A17</f>
        <v>District of Columbia</v>
      </c>
      <c r="B17" s="4">
        <v>0</v>
      </c>
      <c r="C17" s="4">
        <v>703005</v>
      </c>
      <c r="D17" s="4">
        <v>0</v>
      </c>
      <c r="E17" s="4">
        <v>222785</v>
      </c>
      <c r="F17" s="4">
        <v>0</v>
      </c>
      <c r="G17" s="4">
        <v>670419</v>
      </c>
      <c r="H17" s="4">
        <v>0</v>
      </c>
      <c r="I17" s="4">
        <v>238643</v>
      </c>
      <c r="J17" s="13">
        <f t="shared" si="0"/>
        <v>1834852</v>
      </c>
    </row>
    <row r="18" spans="1:10" ht="12" customHeight="1" x14ac:dyDescent="0.2">
      <c r="A18" s="7" t="str">
        <f>'Pregnant Women Participating'!A18</f>
        <v>Maryland</v>
      </c>
      <c r="B18" s="4">
        <v>4020771</v>
      </c>
      <c r="C18" s="4">
        <v>0</v>
      </c>
      <c r="D18" s="4">
        <v>1870837</v>
      </c>
      <c r="E18" s="4">
        <v>1808716</v>
      </c>
      <c r="F18" s="4">
        <v>1900183</v>
      </c>
      <c r="G18" s="4">
        <v>1853225</v>
      </c>
      <c r="H18" s="4">
        <v>1653445</v>
      </c>
      <c r="I18" s="4">
        <v>1935138</v>
      </c>
      <c r="J18" s="13">
        <f t="shared" si="0"/>
        <v>15042315</v>
      </c>
    </row>
    <row r="19" spans="1:10" ht="12" customHeight="1" x14ac:dyDescent="0.2">
      <c r="A19" s="7" t="str">
        <f>'Pregnant Women Participating'!A19</f>
        <v>New Jersey</v>
      </c>
      <c r="B19" s="4">
        <v>3074884</v>
      </c>
      <c r="C19" s="4">
        <v>2996182</v>
      </c>
      <c r="D19" s="4">
        <v>3128871</v>
      </c>
      <c r="E19" s="4">
        <v>2905309</v>
      </c>
      <c r="F19" s="4">
        <v>3019384</v>
      </c>
      <c r="G19" s="4">
        <v>2981129</v>
      </c>
      <c r="H19" s="4">
        <v>2718827</v>
      </c>
      <c r="I19" s="4">
        <v>3011330</v>
      </c>
      <c r="J19" s="13">
        <f t="shared" si="0"/>
        <v>23835916</v>
      </c>
    </row>
    <row r="20" spans="1:10" ht="12" customHeight="1" x14ac:dyDescent="0.2">
      <c r="A20" s="7" t="str">
        <f>'Pregnant Women Participating'!A20</f>
        <v>Pennsylvania</v>
      </c>
      <c r="B20" s="4">
        <v>3703029</v>
      </c>
      <c r="C20" s="4">
        <v>3528867</v>
      </c>
      <c r="D20" s="4">
        <v>3647444</v>
      </c>
      <c r="E20" s="4">
        <v>3512794</v>
      </c>
      <c r="F20" s="4">
        <v>3550865</v>
      </c>
      <c r="G20" s="4">
        <v>3574709</v>
      </c>
      <c r="H20" s="4">
        <v>3439527</v>
      </c>
      <c r="I20" s="4">
        <v>3557148</v>
      </c>
      <c r="J20" s="13">
        <f t="shared" si="0"/>
        <v>28514383</v>
      </c>
    </row>
    <row r="21" spans="1:10" ht="12" customHeight="1" x14ac:dyDescent="0.2">
      <c r="A21" s="7" t="str">
        <f>'Pregnant Women Participating'!A21</f>
        <v>Puerto Rico</v>
      </c>
      <c r="B21" s="4">
        <v>346573</v>
      </c>
      <c r="C21" s="4">
        <v>347975</v>
      </c>
      <c r="D21" s="4">
        <v>346224</v>
      </c>
      <c r="E21" s="4">
        <v>330197</v>
      </c>
      <c r="F21" s="4">
        <v>337406</v>
      </c>
      <c r="G21" s="4">
        <v>348091</v>
      </c>
      <c r="H21" s="4">
        <v>353530</v>
      </c>
      <c r="I21" s="4">
        <v>365458</v>
      </c>
      <c r="J21" s="13">
        <f t="shared" si="0"/>
        <v>2775454</v>
      </c>
    </row>
    <row r="22" spans="1:10" ht="12" customHeight="1" x14ac:dyDescent="0.2">
      <c r="A22" s="7" t="str">
        <f>'Pregnant Women Participating'!A22</f>
        <v>Virginia</v>
      </c>
      <c r="B22" s="4">
        <v>4629060</v>
      </c>
      <c r="C22" s="4">
        <v>2369464</v>
      </c>
      <c r="D22" s="4">
        <v>2139621</v>
      </c>
      <c r="E22" s="4">
        <v>2241623</v>
      </c>
      <c r="F22" s="4">
        <v>0</v>
      </c>
      <c r="G22" s="4">
        <v>2276932</v>
      </c>
      <c r="H22" s="4">
        <v>1966329</v>
      </c>
      <c r="I22" s="4">
        <v>2285397</v>
      </c>
      <c r="J22" s="13">
        <f t="shared" si="0"/>
        <v>17908426</v>
      </c>
    </row>
    <row r="23" spans="1:10" ht="12" customHeight="1" x14ac:dyDescent="0.2">
      <c r="A23" s="7" t="str">
        <f>'Pregnant Women Participating'!A23</f>
        <v>West Virginia</v>
      </c>
      <c r="B23" s="4">
        <v>1196637</v>
      </c>
      <c r="C23" s="4">
        <v>644899</v>
      </c>
      <c r="D23" s="4">
        <v>0</v>
      </c>
      <c r="E23" s="4">
        <v>570956</v>
      </c>
      <c r="F23" s="4">
        <v>597278</v>
      </c>
      <c r="G23" s="4">
        <v>594177</v>
      </c>
      <c r="H23" s="4">
        <v>532165</v>
      </c>
      <c r="I23" s="4">
        <v>607254</v>
      </c>
      <c r="J23" s="13">
        <f t="shared" si="0"/>
        <v>4743366</v>
      </c>
    </row>
    <row r="24" spans="1:10" s="17" customFormat="1" ht="24.75" customHeight="1" x14ac:dyDescent="0.2">
      <c r="A24" s="14" t="str">
        <f>'Pregnant Women Participating'!A24</f>
        <v>Mid-Atlantic Region</v>
      </c>
      <c r="B24" s="15">
        <v>17369522</v>
      </c>
      <c r="C24" s="15">
        <v>10983452</v>
      </c>
      <c r="D24" s="15">
        <v>11550683</v>
      </c>
      <c r="E24" s="15">
        <v>11957377</v>
      </c>
      <c r="F24" s="15">
        <v>9803050</v>
      </c>
      <c r="G24" s="15">
        <v>12691478</v>
      </c>
      <c r="H24" s="15">
        <v>11071338</v>
      </c>
      <c r="I24" s="15">
        <v>12000368</v>
      </c>
      <c r="J24" s="16">
        <f t="shared" si="0"/>
        <v>97427268</v>
      </c>
    </row>
    <row r="25" spans="1:10" ht="12" customHeight="1" x14ac:dyDescent="0.2">
      <c r="A25" s="7" t="str">
        <f>'Pregnant Women Participating'!A25</f>
        <v>Alabama</v>
      </c>
      <c r="B25" s="4">
        <v>6173798</v>
      </c>
      <c r="C25" s="4">
        <v>0</v>
      </c>
      <c r="D25" s="4">
        <v>3117326</v>
      </c>
      <c r="E25" s="4">
        <v>2603723</v>
      </c>
      <c r="F25" s="4">
        <v>3063519</v>
      </c>
      <c r="G25" s="4">
        <v>3070803</v>
      </c>
      <c r="H25" s="4">
        <v>2666251</v>
      </c>
      <c r="I25" s="4">
        <v>3141415</v>
      </c>
      <c r="J25" s="13">
        <f t="shared" si="0"/>
        <v>23836835</v>
      </c>
    </row>
    <row r="26" spans="1:10" ht="12" customHeight="1" x14ac:dyDescent="0.2">
      <c r="A26" s="7" t="str">
        <f>'Pregnant Women Participating'!A26</f>
        <v>Florida</v>
      </c>
      <c r="B26" s="4">
        <v>15626910</v>
      </c>
      <c r="C26" s="4">
        <v>7921883</v>
      </c>
      <c r="D26" s="4">
        <v>11996127</v>
      </c>
      <c r="E26" s="4">
        <v>10785315</v>
      </c>
      <c r="F26" s="4">
        <v>11575391</v>
      </c>
      <c r="G26" s="4">
        <v>3657653</v>
      </c>
      <c r="H26" s="4">
        <v>8839437</v>
      </c>
      <c r="I26" s="4">
        <v>8921852</v>
      </c>
      <c r="J26" s="13">
        <f t="shared" si="0"/>
        <v>79324568</v>
      </c>
    </row>
    <row r="27" spans="1:10" ht="12" customHeight="1" x14ac:dyDescent="0.2">
      <c r="A27" s="7" t="str">
        <f>'Pregnant Women Participating'!A27</f>
        <v>Georgia</v>
      </c>
      <c r="B27" s="4">
        <v>8926077</v>
      </c>
      <c r="C27" s="4">
        <v>0</v>
      </c>
      <c r="D27" s="4">
        <v>4043037</v>
      </c>
      <c r="E27" s="4">
        <v>3987612</v>
      </c>
      <c r="F27" s="4">
        <v>4396059</v>
      </c>
      <c r="G27" s="4">
        <v>4425764</v>
      </c>
      <c r="H27" s="4">
        <v>3886727</v>
      </c>
      <c r="I27" s="4">
        <v>4525352</v>
      </c>
      <c r="J27" s="13">
        <f t="shared" si="0"/>
        <v>34190628</v>
      </c>
    </row>
    <row r="28" spans="1:10" ht="12" customHeight="1" x14ac:dyDescent="0.2">
      <c r="A28" s="7" t="str">
        <f>'Pregnant Women Participating'!A28</f>
        <v>Kentucky</v>
      </c>
      <c r="B28" s="4">
        <v>4453197</v>
      </c>
      <c r="C28" s="4">
        <v>2138791</v>
      </c>
      <c r="D28" s="4">
        <v>0</v>
      </c>
      <c r="E28" s="4">
        <v>2051803</v>
      </c>
      <c r="F28" s="4">
        <v>2094273</v>
      </c>
      <c r="G28" s="4">
        <v>2128131</v>
      </c>
      <c r="H28" s="4">
        <v>1930601</v>
      </c>
      <c r="I28" s="4">
        <v>2239477</v>
      </c>
      <c r="J28" s="13">
        <f t="shared" si="0"/>
        <v>17036273</v>
      </c>
    </row>
    <row r="29" spans="1:10" ht="12" customHeight="1" x14ac:dyDescent="0.2">
      <c r="A29" s="7" t="str">
        <f>'Pregnant Women Participating'!A29</f>
        <v>Mississippi</v>
      </c>
      <c r="B29" s="4">
        <v>3378323</v>
      </c>
      <c r="C29" s="4">
        <v>2084962</v>
      </c>
      <c r="D29" s="4">
        <v>1569213</v>
      </c>
      <c r="E29" s="4">
        <v>1644179</v>
      </c>
      <c r="F29" s="4">
        <v>1644179</v>
      </c>
      <c r="G29" s="4">
        <v>1604493</v>
      </c>
      <c r="H29" s="4">
        <v>1499346</v>
      </c>
      <c r="I29" s="4">
        <v>1661876</v>
      </c>
      <c r="J29" s="13">
        <f t="shared" si="0"/>
        <v>15086571</v>
      </c>
    </row>
    <row r="30" spans="1:10" ht="12" customHeight="1" x14ac:dyDescent="0.2">
      <c r="A30" s="7" t="str">
        <f>'Pregnant Women Participating'!A30</f>
        <v>North Carolina</v>
      </c>
      <c r="B30" s="4">
        <v>3691464</v>
      </c>
      <c r="C30" s="4">
        <v>3707394</v>
      </c>
      <c r="D30" s="4">
        <v>2015079</v>
      </c>
      <c r="E30" s="4">
        <v>1520243</v>
      </c>
      <c r="F30" s="4">
        <v>3549806</v>
      </c>
      <c r="G30" s="4">
        <v>3515601</v>
      </c>
      <c r="H30" s="4">
        <v>3352094</v>
      </c>
      <c r="I30" s="4">
        <v>3760399</v>
      </c>
      <c r="J30" s="13">
        <f t="shared" si="0"/>
        <v>25112080</v>
      </c>
    </row>
    <row r="31" spans="1:10" ht="12" customHeight="1" x14ac:dyDescent="0.2">
      <c r="A31" s="7" t="str">
        <f>'Pregnant Women Participating'!A31</f>
        <v>South Carolina</v>
      </c>
      <c r="B31" s="4">
        <v>3135614</v>
      </c>
      <c r="C31" s="4">
        <v>0</v>
      </c>
      <c r="D31" s="4">
        <v>1623548</v>
      </c>
      <c r="E31" s="4">
        <v>1443921</v>
      </c>
      <c r="F31" s="4">
        <v>1575775</v>
      </c>
      <c r="G31" s="4">
        <v>1485579</v>
      </c>
      <c r="H31" s="4">
        <v>1338248</v>
      </c>
      <c r="I31" s="4">
        <v>1412851</v>
      </c>
      <c r="J31" s="13">
        <f t="shared" si="0"/>
        <v>12015536</v>
      </c>
    </row>
    <row r="32" spans="1:10" ht="12" customHeight="1" x14ac:dyDescent="0.2">
      <c r="A32" s="7" t="str">
        <f>'Pregnant Women Participating'!A32</f>
        <v>Tennessee</v>
      </c>
      <c r="B32" s="4">
        <v>6219568</v>
      </c>
      <c r="C32" s="4">
        <v>0</v>
      </c>
      <c r="D32" s="4">
        <v>3283784</v>
      </c>
      <c r="E32" s="4">
        <v>2844690</v>
      </c>
      <c r="F32" s="4">
        <v>3111063</v>
      </c>
      <c r="G32" s="4">
        <v>2985242</v>
      </c>
      <c r="H32" s="4">
        <v>2621365</v>
      </c>
      <c r="I32" s="4">
        <v>3169733</v>
      </c>
      <c r="J32" s="13">
        <f t="shared" si="0"/>
        <v>24235445</v>
      </c>
    </row>
    <row r="33" spans="1:10" ht="12" customHeight="1" x14ac:dyDescent="0.2">
      <c r="A33" s="7" t="str">
        <f>'Pregnant Women Participating'!A33</f>
        <v>Choctaw Indians, MS</v>
      </c>
      <c r="B33" s="4">
        <v>19345</v>
      </c>
      <c r="C33" s="4"/>
      <c r="D33" s="4"/>
      <c r="E33" s="4">
        <v>18114</v>
      </c>
      <c r="F33" s="4">
        <v>9035</v>
      </c>
      <c r="G33" s="4">
        <v>9833</v>
      </c>
      <c r="H33" s="4">
        <v>9080</v>
      </c>
      <c r="I33" s="4">
        <v>10388</v>
      </c>
      <c r="J33" s="13">
        <f t="shared" si="0"/>
        <v>75795</v>
      </c>
    </row>
    <row r="34" spans="1:10" ht="12" customHeight="1" x14ac:dyDescent="0.2">
      <c r="A34" s="7" t="str">
        <f>'Pregnant Women Participating'!A34</f>
        <v>Eastern Cherokee, NC</v>
      </c>
      <c r="B34" s="4">
        <v>5175</v>
      </c>
      <c r="C34" s="4">
        <v>5229</v>
      </c>
      <c r="D34" s="4">
        <v>3104</v>
      </c>
      <c r="E34" s="4">
        <v>2432</v>
      </c>
      <c r="F34" s="4">
        <v>5171</v>
      </c>
      <c r="G34" s="4">
        <v>5319</v>
      </c>
      <c r="H34" s="4">
        <v>5538</v>
      </c>
      <c r="I34" s="4">
        <v>6361</v>
      </c>
      <c r="J34" s="13">
        <f t="shared" si="0"/>
        <v>38329</v>
      </c>
    </row>
    <row r="35" spans="1:10" s="17" customFormat="1" ht="24.75" customHeight="1" x14ac:dyDescent="0.2">
      <c r="A35" s="14" t="str">
        <f>'Pregnant Women Participating'!A35</f>
        <v>Southeast Region</v>
      </c>
      <c r="B35" s="15">
        <v>51629471</v>
      </c>
      <c r="C35" s="15">
        <v>15858259</v>
      </c>
      <c r="D35" s="15">
        <v>27651218</v>
      </c>
      <c r="E35" s="15">
        <v>26902032</v>
      </c>
      <c r="F35" s="15">
        <v>31024271</v>
      </c>
      <c r="G35" s="15">
        <v>22888418</v>
      </c>
      <c r="H35" s="15">
        <v>26148687</v>
      </c>
      <c r="I35" s="15">
        <v>28849704</v>
      </c>
      <c r="J35" s="16">
        <f t="shared" si="0"/>
        <v>230952060</v>
      </c>
    </row>
    <row r="36" spans="1:10" ht="12" customHeight="1" x14ac:dyDescent="0.2">
      <c r="A36" s="7" t="str">
        <f>'Pregnant Women Participating'!A36</f>
        <v>Illinois</v>
      </c>
      <c r="B36" s="4">
        <v>10083890</v>
      </c>
      <c r="C36" s="4">
        <v>0</v>
      </c>
      <c r="D36" s="4">
        <v>5281312</v>
      </c>
      <c r="E36" s="4">
        <v>4601350</v>
      </c>
      <c r="F36" s="4">
        <v>4991985</v>
      </c>
      <c r="G36" s="4">
        <v>4767310</v>
      </c>
      <c r="H36" s="4">
        <v>4079369</v>
      </c>
      <c r="I36" s="4">
        <v>4383148</v>
      </c>
      <c r="J36" s="13">
        <f t="shared" si="0"/>
        <v>38188364</v>
      </c>
    </row>
    <row r="37" spans="1:10" ht="12" customHeight="1" x14ac:dyDescent="0.2">
      <c r="A37" s="7" t="str">
        <f>'Pregnant Women Participating'!A37</f>
        <v>Indiana</v>
      </c>
      <c r="B37" s="4">
        <v>2735233</v>
      </c>
      <c r="C37" s="4">
        <v>2705648</v>
      </c>
      <c r="D37" s="4">
        <v>2842675</v>
      </c>
      <c r="E37" s="4">
        <v>2423625</v>
      </c>
      <c r="F37" s="4">
        <v>2699627</v>
      </c>
      <c r="G37" s="4">
        <v>2695786</v>
      </c>
      <c r="H37" s="4">
        <v>2411270</v>
      </c>
      <c r="I37" s="4">
        <v>2742480</v>
      </c>
      <c r="J37" s="13">
        <f t="shared" si="0"/>
        <v>21256344</v>
      </c>
    </row>
    <row r="38" spans="1:10" ht="12" customHeight="1" x14ac:dyDescent="0.2">
      <c r="A38" s="7" t="str">
        <f>'Pregnant Women Participating'!A38</f>
        <v>Iowa</v>
      </c>
      <c r="B38" s="4">
        <v>1648125</v>
      </c>
      <c r="C38" s="4">
        <v>1547568</v>
      </c>
      <c r="D38" s="4">
        <v>1605982</v>
      </c>
      <c r="E38" s="4">
        <v>1561809</v>
      </c>
      <c r="F38" s="4">
        <v>1549594</v>
      </c>
      <c r="G38" s="4">
        <v>1538008</v>
      </c>
      <c r="H38" s="4">
        <v>1464817</v>
      </c>
      <c r="I38" s="4">
        <v>1505282</v>
      </c>
      <c r="J38" s="13">
        <f t="shared" si="0"/>
        <v>12421185</v>
      </c>
    </row>
    <row r="39" spans="1:10" ht="12" customHeight="1" x14ac:dyDescent="0.2">
      <c r="A39" s="7" t="str">
        <f>'Pregnant Women Participating'!A39</f>
        <v>Michigan</v>
      </c>
      <c r="B39" s="4">
        <v>6838256</v>
      </c>
      <c r="C39" s="4">
        <v>3305743</v>
      </c>
      <c r="D39" s="4">
        <v>3543922</v>
      </c>
      <c r="E39" s="4">
        <v>3158541</v>
      </c>
      <c r="F39" s="4">
        <v>0</v>
      </c>
      <c r="G39" s="4">
        <v>3309129</v>
      </c>
      <c r="H39" s="4">
        <v>3267522</v>
      </c>
      <c r="I39" s="4">
        <v>2964255</v>
      </c>
      <c r="J39" s="13">
        <f t="shared" si="0"/>
        <v>26387368</v>
      </c>
    </row>
    <row r="40" spans="1:10" ht="12" customHeight="1" x14ac:dyDescent="0.2">
      <c r="A40" s="7" t="str">
        <f>'Pregnant Women Participating'!A40</f>
        <v>Minnesota</v>
      </c>
      <c r="B40" s="4">
        <v>4913937</v>
      </c>
      <c r="C40" s="4">
        <v>74787</v>
      </c>
      <c r="D40" s="4">
        <v>2371461</v>
      </c>
      <c r="E40" s="4">
        <v>2228866</v>
      </c>
      <c r="F40" s="4">
        <v>2294073</v>
      </c>
      <c r="G40" s="4">
        <v>2274866</v>
      </c>
      <c r="H40" s="4">
        <v>2026891</v>
      </c>
      <c r="I40" s="4">
        <v>2264639</v>
      </c>
      <c r="J40" s="13">
        <f t="shared" si="0"/>
        <v>18449520</v>
      </c>
    </row>
    <row r="41" spans="1:10" ht="12" customHeight="1" x14ac:dyDescent="0.2">
      <c r="A41" s="7" t="str">
        <f>'Pregnant Women Participating'!A41</f>
        <v>Ohio</v>
      </c>
      <c r="B41" s="4">
        <v>13393387</v>
      </c>
      <c r="C41" s="4">
        <v>4319478</v>
      </c>
      <c r="D41" s="4">
        <v>0</v>
      </c>
      <c r="E41" s="4">
        <v>4109921</v>
      </c>
      <c r="F41" s="4">
        <v>4209755</v>
      </c>
      <c r="G41" s="4">
        <v>4085667</v>
      </c>
      <c r="H41" s="4">
        <v>4004665</v>
      </c>
      <c r="I41" s="4">
        <v>4134050</v>
      </c>
      <c r="J41" s="13">
        <f t="shared" si="0"/>
        <v>38256923</v>
      </c>
    </row>
    <row r="42" spans="1:10" ht="12" customHeight="1" x14ac:dyDescent="0.2">
      <c r="A42" s="7" t="str">
        <f>'Pregnant Women Participating'!A42</f>
        <v>Wisconsin</v>
      </c>
      <c r="B42" s="4">
        <v>4389622</v>
      </c>
      <c r="C42" s="4">
        <v>2261906</v>
      </c>
      <c r="D42" s="4">
        <v>0</v>
      </c>
      <c r="E42" s="4">
        <v>2059302</v>
      </c>
      <c r="F42" s="4">
        <v>2149833</v>
      </c>
      <c r="G42" s="4">
        <v>1483030</v>
      </c>
      <c r="H42" s="4">
        <v>1373797</v>
      </c>
      <c r="I42" s="4">
        <v>1488195</v>
      </c>
      <c r="J42" s="13">
        <f t="shared" si="0"/>
        <v>15205685</v>
      </c>
    </row>
    <row r="43" spans="1:10" s="17" customFormat="1" ht="24.75" customHeight="1" x14ac:dyDescent="0.2">
      <c r="A43" s="14" t="str">
        <f>'Pregnant Women Participating'!A43</f>
        <v>Midwest Region</v>
      </c>
      <c r="B43" s="15">
        <v>44002450</v>
      </c>
      <c r="C43" s="15">
        <v>14215130</v>
      </c>
      <c r="D43" s="15">
        <v>15645352</v>
      </c>
      <c r="E43" s="15">
        <v>20143414</v>
      </c>
      <c r="F43" s="15">
        <v>17894867</v>
      </c>
      <c r="G43" s="15">
        <v>20153796</v>
      </c>
      <c r="H43" s="15">
        <v>18628331</v>
      </c>
      <c r="I43" s="15">
        <v>19482049</v>
      </c>
      <c r="J43" s="16">
        <f t="shared" si="0"/>
        <v>170165389</v>
      </c>
    </row>
    <row r="44" spans="1:10" ht="12" customHeight="1" x14ac:dyDescent="0.2">
      <c r="A44" s="7" t="str">
        <f>'Pregnant Women Participating'!A44</f>
        <v>Arizona</v>
      </c>
      <c r="B44" s="4">
        <v>4632607</v>
      </c>
      <c r="C44" s="4">
        <v>2410163</v>
      </c>
      <c r="D44" s="4">
        <v>0</v>
      </c>
      <c r="E44" s="4">
        <v>2146165</v>
      </c>
      <c r="F44" s="4">
        <v>2308726</v>
      </c>
      <c r="G44" s="4">
        <v>2254165</v>
      </c>
      <c r="H44" s="4">
        <v>2046465</v>
      </c>
      <c r="I44" s="4">
        <v>2317621</v>
      </c>
      <c r="J44" s="13">
        <f t="shared" si="0"/>
        <v>18115912</v>
      </c>
    </row>
    <row r="45" spans="1:10" ht="12" customHeight="1" x14ac:dyDescent="0.2">
      <c r="A45" s="7" t="str">
        <f>'Pregnant Women Participating'!A45</f>
        <v>Arkansas</v>
      </c>
      <c r="B45" s="4">
        <v>2459496</v>
      </c>
      <c r="C45" s="4">
        <v>1253193</v>
      </c>
      <c r="D45" s="4">
        <v>0</v>
      </c>
      <c r="E45" s="4">
        <v>1195673</v>
      </c>
      <c r="F45" s="4">
        <v>1158945</v>
      </c>
      <c r="G45" s="4">
        <v>1208509</v>
      </c>
      <c r="H45" s="4">
        <v>1180620</v>
      </c>
      <c r="I45" s="4">
        <v>1170606</v>
      </c>
      <c r="J45" s="13">
        <f t="shared" si="0"/>
        <v>9627042</v>
      </c>
    </row>
    <row r="46" spans="1:10" ht="12" customHeight="1" x14ac:dyDescent="0.2">
      <c r="A46" s="7" t="str">
        <f>'Pregnant Women Participating'!A46</f>
        <v>Louisiana</v>
      </c>
      <c r="B46" s="4">
        <v>4926605</v>
      </c>
      <c r="C46" s="4">
        <v>0</v>
      </c>
      <c r="D46" s="4">
        <v>2448081</v>
      </c>
      <c r="E46" s="4">
        <v>2371388</v>
      </c>
      <c r="F46" s="4">
        <v>2338840</v>
      </c>
      <c r="G46" s="4">
        <v>2292384</v>
      </c>
      <c r="H46" s="4">
        <v>2302033</v>
      </c>
      <c r="I46" s="4">
        <v>2172973</v>
      </c>
      <c r="J46" s="13">
        <f t="shared" si="0"/>
        <v>18852304</v>
      </c>
    </row>
    <row r="47" spans="1:10" ht="12" customHeight="1" x14ac:dyDescent="0.2">
      <c r="A47" s="7" t="str">
        <f>'Pregnant Women Participating'!A47</f>
        <v>New Mexico</v>
      </c>
      <c r="B47" s="4">
        <v>1290726</v>
      </c>
      <c r="C47" s="4">
        <v>655408</v>
      </c>
      <c r="D47" s="4">
        <v>16103</v>
      </c>
      <c r="E47" s="4">
        <v>608172</v>
      </c>
      <c r="F47" s="4">
        <v>602578</v>
      </c>
      <c r="G47" s="4">
        <v>641258</v>
      </c>
      <c r="H47" s="4">
        <v>619081</v>
      </c>
      <c r="I47" s="4">
        <v>603820</v>
      </c>
      <c r="J47" s="13">
        <f t="shared" si="0"/>
        <v>5037146</v>
      </c>
    </row>
    <row r="48" spans="1:10" ht="12" customHeight="1" x14ac:dyDescent="0.2">
      <c r="A48" s="7" t="str">
        <f>'Pregnant Women Participating'!A48</f>
        <v>Oklahoma</v>
      </c>
      <c r="B48" s="4">
        <v>1039977</v>
      </c>
      <c r="C48" s="4">
        <v>998722</v>
      </c>
      <c r="D48" s="4">
        <v>1096338</v>
      </c>
      <c r="E48" s="4">
        <v>954843</v>
      </c>
      <c r="F48" s="4">
        <v>1059946</v>
      </c>
      <c r="G48" s="4">
        <v>976492</v>
      </c>
      <c r="H48" s="4">
        <v>908236</v>
      </c>
      <c r="I48" s="4">
        <v>1041935</v>
      </c>
      <c r="J48" s="13">
        <f t="shared" si="0"/>
        <v>8076489</v>
      </c>
    </row>
    <row r="49" spans="1:10" ht="12" customHeight="1" x14ac:dyDescent="0.2">
      <c r="A49" s="7" t="str">
        <f>'Pregnant Women Participating'!A49</f>
        <v>Texas</v>
      </c>
      <c r="B49" s="4">
        <v>34845460</v>
      </c>
      <c r="C49" s="4">
        <v>19594050</v>
      </c>
      <c r="D49" s="4">
        <v>18828645</v>
      </c>
      <c r="E49" s="4">
        <v>20279713</v>
      </c>
      <c r="F49" s="4">
        <v>19749041</v>
      </c>
      <c r="G49" s="4">
        <v>21494226</v>
      </c>
      <c r="H49" s="4">
        <v>19175225</v>
      </c>
      <c r="I49" s="4">
        <v>20813587</v>
      </c>
      <c r="J49" s="13">
        <f t="shared" si="0"/>
        <v>174779947</v>
      </c>
    </row>
    <row r="50" spans="1:10" ht="12" customHeight="1" x14ac:dyDescent="0.2">
      <c r="A50" s="7" t="str">
        <f>'Pregnant Women Participating'!A50</f>
        <v>Utah</v>
      </c>
      <c r="B50" s="4">
        <v>1222175</v>
      </c>
      <c r="C50" s="4">
        <v>610655</v>
      </c>
      <c r="D50" s="4">
        <v>0</v>
      </c>
      <c r="E50" s="4">
        <v>592811</v>
      </c>
      <c r="F50" s="4">
        <v>589480</v>
      </c>
      <c r="G50" s="4"/>
      <c r="H50" s="4">
        <v>1147158</v>
      </c>
      <c r="I50" s="4">
        <v>571557</v>
      </c>
      <c r="J50" s="13">
        <f t="shared" si="0"/>
        <v>4733836</v>
      </c>
    </row>
    <row r="51" spans="1:10" ht="12" customHeight="1" x14ac:dyDescent="0.2">
      <c r="A51" s="7" t="str">
        <f>'Pregnant Women Participating'!A51</f>
        <v>Inter-Tribal Council, AZ</v>
      </c>
      <c r="B51" s="4">
        <v>231366</v>
      </c>
      <c r="C51" s="4">
        <v>120197</v>
      </c>
      <c r="D51" s="4">
        <v>107339</v>
      </c>
      <c r="E51" s="4">
        <v>0</v>
      </c>
      <c r="F51" s="4">
        <v>116111</v>
      </c>
      <c r="G51" s="4">
        <v>120802</v>
      </c>
      <c r="H51" s="4">
        <v>104018</v>
      </c>
      <c r="I51" s="4">
        <v>127064</v>
      </c>
      <c r="J51" s="13">
        <f t="shared" si="0"/>
        <v>926897</v>
      </c>
    </row>
    <row r="52" spans="1:10" ht="12" customHeight="1" x14ac:dyDescent="0.2">
      <c r="A52" s="7" t="str">
        <f>'Pregnant Women Participating'!A52</f>
        <v>Navajo Nation, AZ</v>
      </c>
      <c r="B52" s="4">
        <v>51831</v>
      </c>
      <c r="C52" s="4">
        <v>47034</v>
      </c>
      <c r="D52" s="4">
        <v>50676</v>
      </c>
      <c r="E52" s="4">
        <v>54175</v>
      </c>
      <c r="F52" s="4">
        <v>44357</v>
      </c>
      <c r="G52" s="4">
        <v>49996</v>
      </c>
      <c r="H52" s="4">
        <v>47843</v>
      </c>
      <c r="I52" s="4"/>
      <c r="J52" s="13">
        <f t="shared" si="0"/>
        <v>345912</v>
      </c>
    </row>
    <row r="53" spans="1:10" ht="12" customHeight="1" x14ac:dyDescent="0.2">
      <c r="A53" s="7" t="str">
        <f>'Pregnant Women Participating'!A53</f>
        <v>Acoma, Canoncito &amp; Laguna, NM</v>
      </c>
      <c r="B53" s="4"/>
      <c r="C53" s="4"/>
      <c r="D53" s="4"/>
      <c r="E53" s="4"/>
      <c r="F53" s="4"/>
      <c r="G53" s="4"/>
      <c r="H53" s="4"/>
      <c r="I53" s="4"/>
      <c r="J53" s="13" t="str">
        <f t="shared" si="0"/>
        <v xml:space="preserve"> </v>
      </c>
    </row>
    <row r="54" spans="1:10" ht="12" customHeight="1" x14ac:dyDescent="0.2">
      <c r="A54" s="7" t="str">
        <f>'Pregnant Women Participating'!A54</f>
        <v>Eight Northern Pueblos, NM</v>
      </c>
      <c r="B54" s="4">
        <v>0</v>
      </c>
      <c r="C54" s="4">
        <v>0</v>
      </c>
      <c r="D54" s="4"/>
      <c r="E54" s="4"/>
      <c r="F54" s="4"/>
      <c r="G54" s="4"/>
      <c r="H54" s="4"/>
      <c r="I54" s="4"/>
      <c r="J54" s="13" t="str">
        <f t="shared" si="0"/>
        <v xml:space="preserve"> </v>
      </c>
    </row>
    <row r="55" spans="1:10" ht="12" customHeight="1" x14ac:dyDescent="0.2">
      <c r="A55" s="7" t="str">
        <f>'Pregnant Women Participating'!A55</f>
        <v>Five Sandoval Pueblos, NM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13" t="str">
        <f t="shared" si="0"/>
        <v xml:space="preserve"> </v>
      </c>
    </row>
    <row r="56" spans="1:10" ht="12" customHeight="1" x14ac:dyDescent="0.2">
      <c r="A56" s="7" t="str">
        <f>'Pregnant Women Participating'!A56</f>
        <v>Isleta Pueblo, NM</v>
      </c>
      <c r="B56" s="4">
        <v>21013</v>
      </c>
      <c r="C56" s="4">
        <v>0</v>
      </c>
      <c r="D56" s="4">
        <v>10600</v>
      </c>
      <c r="E56" s="4">
        <v>10545</v>
      </c>
      <c r="F56" s="4">
        <v>9953</v>
      </c>
      <c r="G56" s="4">
        <v>10246</v>
      </c>
      <c r="H56" s="4">
        <v>9530</v>
      </c>
      <c r="I56" s="4">
        <v>5884</v>
      </c>
      <c r="J56" s="13">
        <f t="shared" si="0"/>
        <v>77771</v>
      </c>
    </row>
    <row r="57" spans="1:10" ht="12" customHeight="1" x14ac:dyDescent="0.2">
      <c r="A57" s="7" t="str">
        <f>'Pregnant Women Participating'!A57</f>
        <v>San Felipe Pueblo, NM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/>
      <c r="J57" s="13" t="str">
        <f t="shared" si="0"/>
        <v xml:space="preserve"> </v>
      </c>
    </row>
    <row r="58" spans="1:10" ht="12" customHeight="1" x14ac:dyDescent="0.2">
      <c r="A58" s="7" t="str">
        <f>'Pregnant Women Participating'!A58</f>
        <v>Santo Domingo Tribe, NM</v>
      </c>
      <c r="B58" s="4"/>
      <c r="C58" s="4"/>
      <c r="D58" s="4"/>
      <c r="E58" s="4"/>
      <c r="F58" s="4"/>
      <c r="G58" s="4"/>
      <c r="H58" s="4"/>
      <c r="I58" s="4"/>
      <c r="J58" s="13" t="str">
        <f t="shared" si="0"/>
        <v xml:space="preserve"> </v>
      </c>
    </row>
    <row r="59" spans="1:10" ht="12" customHeight="1" x14ac:dyDescent="0.2">
      <c r="A59" s="7" t="str">
        <f>'Pregnant Women Participating'!A59</f>
        <v>Zuni Pueblo, NM</v>
      </c>
      <c r="B59" s="4">
        <v>0</v>
      </c>
      <c r="C59" s="4">
        <v>1454</v>
      </c>
      <c r="D59" s="4">
        <v>1701</v>
      </c>
      <c r="E59" s="4">
        <v>1566</v>
      </c>
      <c r="F59" s="4">
        <v>2430</v>
      </c>
      <c r="G59" s="4">
        <v>4264</v>
      </c>
      <c r="H59" s="4">
        <v>2593</v>
      </c>
      <c r="I59" s="4">
        <v>991</v>
      </c>
      <c r="J59" s="13">
        <f t="shared" si="0"/>
        <v>14999</v>
      </c>
    </row>
    <row r="60" spans="1:10" ht="12" customHeight="1" x14ac:dyDescent="0.2">
      <c r="A60" s="7" t="str">
        <f>'Pregnant Women Participating'!A60</f>
        <v>Cherokee Nation, OK</v>
      </c>
      <c r="B60" s="4">
        <v>133399</v>
      </c>
      <c r="C60" s="4">
        <v>132490</v>
      </c>
      <c r="D60" s="4">
        <v>130821</v>
      </c>
      <c r="E60" s="4">
        <v>127704</v>
      </c>
      <c r="F60" s="4">
        <v>128367</v>
      </c>
      <c r="G60" s="4">
        <v>129826</v>
      </c>
      <c r="H60" s="4">
        <v>126180</v>
      </c>
      <c r="I60" s="4">
        <v>118707</v>
      </c>
      <c r="J60" s="13">
        <f t="shared" si="0"/>
        <v>1027494</v>
      </c>
    </row>
    <row r="61" spans="1:10" ht="12" customHeight="1" x14ac:dyDescent="0.2">
      <c r="A61" s="7" t="str">
        <f>'Pregnant Women Participating'!A61</f>
        <v>Chickasaw Nation, OK</v>
      </c>
      <c r="B61" s="4">
        <v>50448</v>
      </c>
      <c r="C61" s="4">
        <v>0</v>
      </c>
      <c r="D61" s="4">
        <v>54202</v>
      </c>
      <c r="E61" s="4">
        <v>46076</v>
      </c>
      <c r="F61" s="4">
        <v>53762</v>
      </c>
      <c r="G61" s="4">
        <v>49093</v>
      </c>
      <c r="H61" s="4">
        <v>46327</v>
      </c>
      <c r="I61" s="4">
        <v>49857</v>
      </c>
      <c r="J61" s="13">
        <f t="shared" si="0"/>
        <v>349765</v>
      </c>
    </row>
    <row r="62" spans="1:10" ht="12" customHeight="1" x14ac:dyDescent="0.2">
      <c r="A62" s="7" t="str">
        <f>'Pregnant Women Participating'!A62</f>
        <v>Choctaw Nation, OK</v>
      </c>
      <c r="B62" s="4">
        <v>384699</v>
      </c>
      <c r="C62" s="4">
        <v>5233</v>
      </c>
      <c r="D62" s="4">
        <v>129480</v>
      </c>
      <c r="E62" s="4">
        <v>117076</v>
      </c>
      <c r="F62" s="4">
        <v>129763</v>
      </c>
      <c r="G62" s="4">
        <v>122501</v>
      </c>
      <c r="H62" s="4">
        <v>114866</v>
      </c>
      <c r="I62" s="4">
        <v>128737</v>
      </c>
      <c r="J62" s="13">
        <f t="shared" si="0"/>
        <v>1132355</v>
      </c>
    </row>
    <row r="63" spans="1:10" ht="12" customHeight="1" x14ac:dyDescent="0.2">
      <c r="A63" s="7" t="str">
        <f>'Pregnant Women Participating'!A63</f>
        <v>Citizen Potawatomi Nation, OK</v>
      </c>
      <c r="B63" s="4">
        <v>20487</v>
      </c>
      <c r="C63" s="4">
        <v>19975</v>
      </c>
      <c r="D63" s="4">
        <v>20427</v>
      </c>
      <c r="E63" s="4">
        <v>16943</v>
      </c>
      <c r="F63" s="4">
        <v>18004</v>
      </c>
      <c r="G63" s="4">
        <v>18807</v>
      </c>
      <c r="H63" s="4">
        <v>16448</v>
      </c>
      <c r="I63" s="4">
        <v>16647</v>
      </c>
      <c r="J63" s="13">
        <f t="shared" si="0"/>
        <v>147738</v>
      </c>
    </row>
    <row r="64" spans="1:10" ht="12" customHeight="1" x14ac:dyDescent="0.2">
      <c r="A64" s="7" t="str">
        <f>'Pregnant Women Participating'!A64</f>
        <v>Inter-Tribal Council, OK</v>
      </c>
      <c r="B64" s="4">
        <v>2903</v>
      </c>
      <c r="C64" s="4">
        <v>3461</v>
      </c>
      <c r="D64" s="4">
        <v>3799</v>
      </c>
      <c r="E64" s="4">
        <v>3353</v>
      </c>
      <c r="F64" s="4">
        <v>4083</v>
      </c>
      <c r="G64" s="4">
        <v>3563</v>
      </c>
      <c r="H64" s="4">
        <v>3026</v>
      </c>
      <c r="I64" s="4">
        <v>3815</v>
      </c>
      <c r="J64" s="13">
        <f t="shared" si="0"/>
        <v>28003</v>
      </c>
    </row>
    <row r="65" spans="1:10" ht="12" customHeight="1" x14ac:dyDescent="0.2">
      <c r="A65" s="7" t="str">
        <f>'Pregnant Women Participating'!A65</f>
        <v>Muscogee Creek Nation, OK</v>
      </c>
      <c r="B65" s="4">
        <v>51505</v>
      </c>
      <c r="C65" s="4">
        <v>26677</v>
      </c>
      <c r="D65" s="4">
        <v>26359</v>
      </c>
      <c r="E65" s="4">
        <v>22200</v>
      </c>
      <c r="F65" s="4">
        <v>0</v>
      </c>
      <c r="G65" s="4">
        <v>23711</v>
      </c>
      <c r="H65" s="4">
        <v>21242</v>
      </c>
      <c r="I65" s="4">
        <v>23447</v>
      </c>
      <c r="J65" s="13">
        <f t="shared" si="0"/>
        <v>195141</v>
      </c>
    </row>
    <row r="66" spans="1:10" ht="12" customHeight="1" x14ac:dyDescent="0.2">
      <c r="A66" s="7" t="str">
        <f>'Pregnant Women Participating'!A66</f>
        <v>Osage Tribal Council, OK</v>
      </c>
      <c r="B66" s="4">
        <v>105899</v>
      </c>
      <c r="C66" s="4">
        <v>52724</v>
      </c>
      <c r="D66" s="4">
        <v>46125</v>
      </c>
      <c r="E66" s="4">
        <v>0</v>
      </c>
      <c r="F66" s="4">
        <v>48927</v>
      </c>
      <c r="G66" s="4">
        <v>91232</v>
      </c>
      <c r="H66" s="4">
        <v>0</v>
      </c>
      <c r="I66" s="4">
        <v>49957</v>
      </c>
      <c r="J66" s="13">
        <f t="shared" si="0"/>
        <v>394864</v>
      </c>
    </row>
    <row r="67" spans="1:10" ht="12" customHeight="1" x14ac:dyDescent="0.2">
      <c r="A67" s="7" t="str">
        <f>'Pregnant Women Participating'!A67</f>
        <v>Otoe-Missouria Tribe, OK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44210</v>
      </c>
      <c r="J67" s="13">
        <f t="shared" si="0"/>
        <v>44210</v>
      </c>
    </row>
    <row r="68" spans="1:10" ht="12" customHeight="1" x14ac:dyDescent="0.2">
      <c r="A68" s="7" t="str">
        <f>'Pregnant Women Participating'!A68</f>
        <v>Wichita, Caddo &amp; Delaware (WCD), OK</v>
      </c>
      <c r="B68" s="4">
        <v>109152</v>
      </c>
      <c r="C68" s="4">
        <v>59335</v>
      </c>
      <c r="D68" s="4">
        <v>0</v>
      </c>
      <c r="E68" s="4">
        <v>51082</v>
      </c>
      <c r="F68" s="4">
        <v>57392</v>
      </c>
      <c r="G68" s="4">
        <v>53575</v>
      </c>
      <c r="H68" s="4">
        <v>51614</v>
      </c>
      <c r="I68" s="4">
        <v>57496</v>
      </c>
      <c r="J68" s="13">
        <f t="shared" si="0"/>
        <v>439646</v>
      </c>
    </row>
    <row r="69" spans="1:10" s="17" customFormat="1" ht="24.75" customHeight="1" x14ac:dyDescent="0.2">
      <c r="A69" s="14" t="str">
        <f>'Pregnant Women Participating'!A69</f>
        <v>Southwest Region</v>
      </c>
      <c r="B69" s="15">
        <v>51579748</v>
      </c>
      <c r="C69" s="15">
        <v>25990771</v>
      </c>
      <c r="D69" s="15">
        <v>22970696</v>
      </c>
      <c r="E69" s="15">
        <v>28599485</v>
      </c>
      <c r="F69" s="15">
        <v>28420705</v>
      </c>
      <c r="G69" s="15">
        <v>29544650</v>
      </c>
      <c r="H69" s="15">
        <v>27922505</v>
      </c>
      <c r="I69" s="15">
        <v>29318911</v>
      </c>
      <c r="J69" s="16">
        <f t="shared" si="0"/>
        <v>244347471</v>
      </c>
    </row>
    <row r="70" spans="1:10" ht="12" customHeight="1" x14ac:dyDescent="0.2">
      <c r="A70" s="7" t="str">
        <f>'Pregnant Women Participating'!A70</f>
        <v>Colorado</v>
      </c>
      <c r="B70" s="13">
        <v>1784414</v>
      </c>
      <c r="C70" s="4">
        <v>1801216</v>
      </c>
      <c r="D70" s="4">
        <v>1816105</v>
      </c>
      <c r="E70" s="4">
        <v>1778909</v>
      </c>
      <c r="F70" s="4">
        <v>1775930</v>
      </c>
      <c r="G70" s="4">
        <v>1773111</v>
      </c>
      <c r="H70" s="4">
        <v>1732931</v>
      </c>
      <c r="I70" s="4">
        <v>1744302</v>
      </c>
      <c r="J70" s="13">
        <f t="shared" si="0"/>
        <v>14206918</v>
      </c>
    </row>
    <row r="71" spans="1:10" ht="12" customHeight="1" x14ac:dyDescent="0.2">
      <c r="A71" s="7" t="str">
        <f>'Pregnant Women Participating'!A71</f>
        <v>Kansas</v>
      </c>
      <c r="B71" s="13">
        <v>1749752</v>
      </c>
      <c r="C71" s="4">
        <v>0</v>
      </c>
      <c r="D71" s="4">
        <v>928914</v>
      </c>
      <c r="E71" s="4">
        <v>816845</v>
      </c>
      <c r="F71" s="4">
        <v>889699</v>
      </c>
      <c r="G71" s="4">
        <v>869441</v>
      </c>
      <c r="H71" s="4">
        <v>779093</v>
      </c>
      <c r="I71" s="4">
        <v>907062</v>
      </c>
      <c r="J71" s="13">
        <f t="shared" si="0"/>
        <v>6940806</v>
      </c>
    </row>
    <row r="72" spans="1:10" ht="12" customHeight="1" x14ac:dyDescent="0.2">
      <c r="A72" s="7" t="str">
        <f>'Pregnant Women Participating'!A72</f>
        <v>Missouri</v>
      </c>
      <c r="B72" s="13">
        <v>5257284</v>
      </c>
      <c r="C72" s="4">
        <v>7352310</v>
      </c>
      <c r="D72" s="4">
        <v>0</v>
      </c>
      <c r="E72" s="4">
        <v>0</v>
      </c>
      <c r="F72" s="4">
        <v>1376966</v>
      </c>
      <c r="G72" s="4">
        <v>1970578</v>
      </c>
      <c r="H72" s="4">
        <v>1906123</v>
      </c>
      <c r="I72" s="4">
        <v>1920388</v>
      </c>
      <c r="J72" s="13">
        <f t="shared" si="0"/>
        <v>19783649</v>
      </c>
    </row>
    <row r="73" spans="1:10" ht="12" customHeight="1" x14ac:dyDescent="0.2">
      <c r="A73" s="7" t="str">
        <f>'Pregnant Women Participating'!A73</f>
        <v>Montana</v>
      </c>
      <c r="B73" s="13">
        <v>194735</v>
      </c>
      <c r="C73" s="4">
        <v>198091</v>
      </c>
      <c r="D73" s="4">
        <v>192137</v>
      </c>
      <c r="E73" s="4">
        <v>194779</v>
      </c>
      <c r="F73" s="4">
        <v>0</v>
      </c>
      <c r="G73" s="4">
        <v>382788</v>
      </c>
      <c r="H73" s="4">
        <v>189339</v>
      </c>
      <c r="I73" s="4">
        <v>186576</v>
      </c>
      <c r="J73" s="13">
        <f t="shared" si="0"/>
        <v>1538445</v>
      </c>
    </row>
    <row r="74" spans="1:10" ht="12" customHeight="1" x14ac:dyDescent="0.2">
      <c r="A74" s="7" t="str">
        <f>'Pregnant Women Participating'!A74</f>
        <v>Nebraska</v>
      </c>
      <c r="B74" s="13">
        <v>902435</v>
      </c>
      <c r="C74" s="4">
        <v>890389</v>
      </c>
      <c r="D74" s="4">
        <v>714420</v>
      </c>
      <c r="E74" s="4">
        <v>683620</v>
      </c>
      <c r="F74" s="4">
        <v>680360</v>
      </c>
      <c r="G74" s="4">
        <v>679054</v>
      </c>
      <c r="H74" s="4">
        <v>654750</v>
      </c>
      <c r="I74" s="4">
        <v>720238</v>
      </c>
      <c r="J74" s="13">
        <f t="shared" si="0"/>
        <v>5925266</v>
      </c>
    </row>
    <row r="75" spans="1:10" ht="12" customHeight="1" x14ac:dyDescent="0.2">
      <c r="A75" s="7" t="str">
        <f>'Pregnant Women Participating'!A75</f>
        <v>North Dakota</v>
      </c>
      <c r="B75" s="13">
        <v>526207</v>
      </c>
      <c r="C75" s="4">
        <v>213328</v>
      </c>
      <c r="D75" s="4">
        <v>0</v>
      </c>
      <c r="E75" s="4">
        <v>207546</v>
      </c>
      <c r="F75" s="4">
        <v>0</v>
      </c>
      <c r="G75" s="4">
        <v>409995</v>
      </c>
      <c r="H75" s="4">
        <v>197907</v>
      </c>
      <c r="I75" s="4">
        <v>200462</v>
      </c>
      <c r="J75" s="13">
        <f t="shared" si="0"/>
        <v>1755445</v>
      </c>
    </row>
    <row r="76" spans="1:10" ht="12" customHeight="1" x14ac:dyDescent="0.2">
      <c r="A76" s="7" t="str">
        <f>'Pregnant Women Participating'!A76</f>
        <v>South Dakota</v>
      </c>
      <c r="B76" s="13">
        <v>599884</v>
      </c>
      <c r="C76" s="4">
        <v>0</v>
      </c>
      <c r="D76" s="4">
        <v>251175</v>
      </c>
      <c r="E76" s="4">
        <v>224971</v>
      </c>
      <c r="F76" s="4">
        <v>237839</v>
      </c>
      <c r="G76" s="4">
        <v>241862</v>
      </c>
      <c r="H76" s="4">
        <v>224177</v>
      </c>
      <c r="I76" s="4">
        <v>245378</v>
      </c>
      <c r="J76" s="13">
        <f t="shared" si="0"/>
        <v>2025286</v>
      </c>
    </row>
    <row r="77" spans="1:10" ht="12" customHeight="1" x14ac:dyDescent="0.2">
      <c r="A77" s="7" t="str">
        <f>'Pregnant Women Participating'!A77</f>
        <v>Wyoming</v>
      </c>
      <c r="B77" s="13">
        <v>223501</v>
      </c>
      <c r="C77" s="4">
        <v>0</v>
      </c>
      <c r="D77" s="4">
        <v>0</v>
      </c>
      <c r="E77" s="4">
        <v>232818</v>
      </c>
      <c r="F77" s="4">
        <v>112426</v>
      </c>
      <c r="G77" s="4">
        <v>110710</v>
      </c>
      <c r="H77" s="4">
        <v>109002</v>
      </c>
      <c r="I77" s="4">
        <v>107024</v>
      </c>
      <c r="J77" s="13">
        <f t="shared" si="0"/>
        <v>895481</v>
      </c>
    </row>
    <row r="78" spans="1:10" ht="12" customHeight="1" x14ac:dyDescent="0.2">
      <c r="A78" s="7" t="str">
        <f>'Pregnant Women Participating'!A78</f>
        <v>Ute Mountain Ute Tribe, CO</v>
      </c>
      <c r="B78" s="13"/>
      <c r="C78" s="4"/>
      <c r="D78" s="4"/>
      <c r="E78" s="4"/>
      <c r="F78" s="4"/>
      <c r="G78" s="4"/>
      <c r="H78" s="4"/>
      <c r="I78" s="4"/>
      <c r="J78" s="13" t="str">
        <f t="shared" si="0"/>
        <v xml:space="preserve"> </v>
      </c>
    </row>
    <row r="79" spans="1:10" ht="12" customHeight="1" x14ac:dyDescent="0.2">
      <c r="A79" s="7" t="str">
        <f>'Pregnant Women Participating'!A79</f>
        <v>Omaha Sioux, NE</v>
      </c>
      <c r="B79" s="13"/>
      <c r="C79" s="4"/>
      <c r="D79" s="4"/>
      <c r="E79" s="4"/>
      <c r="F79" s="4"/>
      <c r="G79" s="4"/>
      <c r="H79" s="4"/>
      <c r="I79" s="4"/>
      <c r="J79" s="13" t="str">
        <f t="shared" si="0"/>
        <v xml:space="preserve"> </v>
      </c>
    </row>
    <row r="80" spans="1:10" ht="12" customHeight="1" x14ac:dyDescent="0.2">
      <c r="A80" s="7" t="str">
        <f>'Pregnant Women Participating'!A80</f>
        <v>Santee Sioux, NE</v>
      </c>
      <c r="B80" s="13"/>
      <c r="C80" s="4"/>
      <c r="D80" s="4"/>
      <c r="E80" s="4"/>
      <c r="F80" s="4"/>
      <c r="G80" s="4"/>
      <c r="H80" s="4"/>
      <c r="I80" s="4"/>
      <c r="J80" s="13" t="str">
        <f t="shared" si="0"/>
        <v xml:space="preserve"> </v>
      </c>
    </row>
    <row r="81" spans="1:10" ht="12" customHeight="1" x14ac:dyDescent="0.2">
      <c r="A81" s="7" t="str">
        <f>'Pregnant Women Participating'!A81</f>
        <v>Winnebago Tribe, NE</v>
      </c>
      <c r="B81" s="13"/>
      <c r="C81" s="4"/>
      <c r="D81" s="4"/>
      <c r="E81" s="4"/>
      <c r="F81" s="4"/>
      <c r="G81" s="4"/>
      <c r="H81" s="4"/>
      <c r="I81" s="4"/>
      <c r="J81" s="13" t="str">
        <f t="shared" si="0"/>
        <v xml:space="preserve"> </v>
      </c>
    </row>
    <row r="82" spans="1:10" ht="12" customHeight="1" x14ac:dyDescent="0.2">
      <c r="A82" s="7" t="str">
        <f>'Pregnant Women Participating'!A82</f>
        <v>Standing Rock Sioux Tribe, ND</v>
      </c>
      <c r="B82" s="13">
        <v>2753</v>
      </c>
      <c r="C82" s="4">
        <v>0</v>
      </c>
      <c r="D82" s="4">
        <v>3121</v>
      </c>
      <c r="E82" s="4">
        <v>0</v>
      </c>
      <c r="F82" s="4">
        <v>0</v>
      </c>
      <c r="G82" s="4">
        <v>12489</v>
      </c>
      <c r="H82" s="4">
        <v>2786</v>
      </c>
      <c r="I82" s="4">
        <v>1672</v>
      </c>
      <c r="J82" s="13">
        <f t="shared" si="0"/>
        <v>22821</v>
      </c>
    </row>
    <row r="83" spans="1:10" ht="12" customHeight="1" x14ac:dyDescent="0.2">
      <c r="A83" s="7" t="str">
        <f>'Pregnant Women Participating'!A83</f>
        <v>Three Affiliated Tribes, ND</v>
      </c>
      <c r="B83" s="13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/>
      <c r="J83" s="13" t="str">
        <f t="shared" si="0"/>
        <v xml:space="preserve"> </v>
      </c>
    </row>
    <row r="84" spans="1:10" ht="12" customHeight="1" x14ac:dyDescent="0.2">
      <c r="A84" s="7" t="str">
        <f>'Pregnant Women Participating'!A84</f>
        <v>Cheyenne River Sioux, SD</v>
      </c>
      <c r="B84" s="13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18028</v>
      </c>
      <c r="J84" s="13">
        <f t="shared" si="0"/>
        <v>18028</v>
      </c>
    </row>
    <row r="85" spans="1:10" ht="12" customHeight="1" x14ac:dyDescent="0.2">
      <c r="A85" s="7" t="str">
        <f>'Pregnant Women Participating'!A85</f>
        <v>Rosebud Sioux, SD</v>
      </c>
      <c r="B85" s="13">
        <v>29730</v>
      </c>
      <c r="C85" s="4">
        <v>14164</v>
      </c>
      <c r="D85" s="4"/>
      <c r="E85" s="4"/>
      <c r="F85" s="4"/>
      <c r="G85" s="4"/>
      <c r="H85" s="4"/>
      <c r="I85" s="4"/>
      <c r="J85" s="13">
        <f t="shared" si="0"/>
        <v>43894</v>
      </c>
    </row>
    <row r="86" spans="1:10" ht="12" customHeight="1" x14ac:dyDescent="0.2">
      <c r="A86" s="7" t="str">
        <f>'Pregnant Women Participating'!A86</f>
        <v>Northern Arapahoe, WY</v>
      </c>
      <c r="B86" s="13"/>
      <c r="C86" s="4"/>
      <c r="D86" s="4"/>
      <c r="E86" s="4"/>
      <c r="F86" s="4"/>
      <c r="G86" s="4"/>
      <c r="H86" s="4"/>
      <c r="I86" s="4"/>
      <c r="J86" s="13" t="str">
        <f t="shared" si="0"/>
        <v xml:space="preserve"> </v>
      </c>
    </row>
    <row r="87" spans="1:10" ht="12" customHeight="1" x14ac:dyDescent="0.2">
      <c r="A87" s="7" t="str">
        <f>'Pregnant Women Participating'!A87</f>
        <v>Shoshone Tribe, WY</v>
      </c>
      <c r="B87" s="13">
        <v>0</v>
      </c>
      <c r="C87" s="4">
        <v>0</v>
      </c>
      <c r="D87" s="4">
        <v>0</v>
      </c>
      <c r="E87" s="4"/>
      <c r="F87" s="4"/>
      <c r="G87" s="4"/>
      <c r="H87" s="4"/>
      <c r="I87" s="4"/>
      <c r="J87" s="13" t="str">
        <f t="shared" si="0"/>
        <v xml:space="preserve"> </v>
      </c>
    </row>
    <row r="88" spans="1:10" s="17" customFormat="1" ht="24.75" customHeight="1" x14ac:dyDescent="0.2">
      <c r="A88" s="14" t="str">
        <f>'Pregnant Women Participating'!A88</f>
        <v>Mountain Plains</v>
      </c>
      <c r="B88" s="15">
        <v>11270695</v>
      </c>
      <c r="C88" s="15">
        <v>10469498</v>
      </c>
      <c r="D88" s="15">
        <v>3905872</v>
      </c>
      <c r="E88" s="15">
        <v>4139488</v>
      </c>
      <c r="F88" s="15">
        <v>5073220</v>
      </c>
      <c r="G88" s="15">
        <v>6450028</v>
      </c>
      <c r="H88" s="15">
        <v>5796108</v>
      </c>
      <c r="I88" s="15">
        <v>6051130</v>
      </c>
      <c r="J88" s="16">
        <f t="shared" si="0"/>
        <v>53156039</v>
      </c>
    </row>
    <row r="89" spans="1:10" ht="12" customHeight="1" x14ac:dyDescent="0.2">
      <c r="A89" s="8" t="str">
        <f>'Pregnant Women Participating'!A89</f>
        <v>Alaska</v>
      </c>
      <c r="B89" s="13">
        <v>317784</v>
      </c>
      <c r="C89" s="4">
        <v>0</v>
      </c>
      <c r="D89" s="4">
        <v>162186</v>
      </c>
      <c r="E89" s="4">
        <v>139245</v>
      </c>
      <c r="F89" s="4">
        <v>154095</v>
      </c>
      <c r="G89" s="4">
        <v>150510</v>
      </c>
      <c r="H89" s="4">
        <v>283867</v>
      </c>
      <c r="I89" s="4">
        <v>0</v>
      </c>
      <c r="J89" s="13">
        <f t="shared" si="0"/>
        <v>1207687</v>
      </c>
    </row>
    <row r="90" spans="1:10" ht="12" customHeight="1" x14ac:dyDescent="0.2">
      <c r="A90" s="8" t="str">
        <f>'Pregnant Women Participating'!A90</f>
        <v>American Samoa</v>
      </c>
      <c r="B90" s="13">
        <v>63359</v>
      </c>
      <c r="C90" s="4">
        <v>58601</v>
      </c>
      <c r="D90" s="4">
        <v>59111</v>
      </c>
      <c r="E90" s="4">
        <v>60916</v>
      </c>
      <c r="F90" s="4">
        <v>56027</v>
      </c>
      <c r="G90" s="4">
        <v>63114</v>
      </c>
      <c r="H90" s="4">
        <v>58850</v>
      </c>
      <c r="I90" s="4">
        <v>67242</v>
      </c>
      <c r="J90" s="13">
        <f t="shared" si="0"/>
        <v>487220</v>
      </c>
    </row>
    <row r="91" spans="1:10" ht="12" customHeight="1" x14ac:dyDescent="0.2">
      <c r="A91" s="8" t="str">
        <f>'Pregnant Women Participating'!A91</f>
        <v>California</v>
      </c>
      <c r="B91" s="13">
        <v>14693305</v>
      </c>
      <c r="C91" s="4">
        <v>11261625</v>
      </c>
      <c r="D91" s="4">
        <v>23929639</v>
      </c>
      <c r="E91" s="4">
        <v>126614</v>
      </c>
      <c r="F91" s="4">
        <v>12872139</v>
      </c>
      <c r="G91" s="4">
        <v>12532220</v>
      </c>
      <c r="H91" s="4">
        <v>11123998</v>
      </c>
      <c r="I91" s="4">
        <v>12931047</v>
      </c>
      <c r="J91" s="13">
        <f t="shared" si="0"/>
        <v>99470587</v>
      </c>
    </row>
    <row r="92" spans="1:10" ht="12" customHeight="1" x14ac:dyDescent="0.2">
      <c r="A92" s="8" t="str">
        <f>'Pregnant Women Participating'!A92</f>
        <v>Guam</v>
      </c>
      <c r="B92" s="13">
        <v>109784</v>
      </c>
      <c r="C92" s="4">
        <v>107138</v>
      </c>
      <c r="D92" s="4">
        <v>107686</v>
      </c>
      <c r="E92" s="4">
        <v>96314</v>
      </c>
      <c r="F92" s="4">
        <v>103056</v>
      </c>
      <c r="G92" s="4">
        <v>104096</v>
      </c>
      <c r="H92" s="4">
        <v>95442</v>
      </c>
      <c r="I92" s="4">
        <v>107354</v>
      </c>
      <c r="J92" s="13">
        <f t="shared" si="0"/>
        <v>830870</v>
      </c>
    </row>
    <row r="93" spans="1:10" ht="12" customHeight="1" x14ac:dyDescent="0.2">
      <c r="A93" s="8" t="str">
        <f>'Pregnant Women Participating'!A93</f>
        <v>Hawaii</v>
      </c>
      <c r="B93" s="13">
        <v>696654</v>
      </c>
      <c r="C93" s="4">
        <v>367702</v>
      </c>
      <c r="D93" s="4">
        <v>0</v>
      </c>
      <c r="E93" s="4">
        <v>314883</v>
      </c>
      <c r="F93" s="4">
        <v>351238</v>
      </c>
      <c r="G93" s="4">
        <v>340461</v>
      </c>
      <c r="H93" s="4">
        <v>294799</v>
      </c>
      <c r="I93" s="4">
        <v>363329</v>
      </c>
      <c r="J93" s="13">
        <f t="shared" si="0"/>
        <v>2729066</v>
      </c>
    </row>
    <row r="94" spans="1:10" ht="12" customHeight="1" x14ac:dyDescent="0.2">
      <c r="A94" s="8" t="str">
        <f>'Pregnant Women Participating'!A94</f>
        <v>Idaho</v>
      </c>
      <c r="B94" s="13">
        <v>398704</v>
      </c>
      <c r="C94" s="4">
        <v>402518</v>
      </c>
      <c r="D94" s="4">
        <v>411943</v>
      </c>
      <c r="E94" s="4">
        <v>397657</v>
      </c>
      <c r="F94" s="4">
        <v>396671</v>
      </c>
      <c r="G94" s="4">
        <v>401696</v>
      </c>
      <c r="H94" s="4">
        <v>391617</v>
      </c>
      <c r="I94" s="4">
        <v>395030</v>
      </c>
      <c r="J94" s="13">
        <f t="shared" si="0"/>
        <v>3195836</v>
      </c>
    </row>
    <row r="95" spans="1:10" ht="12" customHeight="1" x14ac:dyDescent="0.2">
      <c r="A95" s="8" t="str">
        <f>'Pregnant Women Participating'!A95</f>
        <v>Nevada</v>
      </c>
      <c r="B95" s="13">
        <v>1063111</v>
      </c>
      <c r="C95" s="4">
        <v>1046871</v>
      </c>
      <c r="D95" s="4">
        <v>1062504</v>
      </c>
      <c r="E95" s="4">
        <v>1002564</v>
      </c>
      <c r="F95" s="4">
        <v>1005297</v>
      </c>
      <c r="G95" s="4">
        <v>976584</v>
      </c>
      <c r="H95" s="4">
        <v>963806</v>
      </c>
      <c r="I95" s="4">
        <v>976910</v>
      </c>
      <c r="J95" s="13">
        <f t="shared" si="0"/>
        <v>8097647</v>
      </c>
    </row>
    <row r="96" spans="1:10" ht="12" customHeight="1" x14ac:dyDescent="0.2">
      <c r="A96" s="8" t="str">
        <f>'Pregnant Women Participating'!A96</f>
        <v>Oregon</v>
      </c>
      <c r="B96" s="13">
        <v>2593834</v>
      </c>
      <c r="C96" s="4">
        <v>959754</v>
      </c>
      <c r="D96" s="4">
        <v>939938</v>
      </c>
      <c r="E96" s="4">
        <v>939938</v>
      </c>
      <c r="F96" s="4">
        <v>908645</v>
      </c>
      <c r="G96" s="4">
        <v>0</v>
      </c>
      <c r="H96" s="4">
        <v>901646</v>
      </c>
      <c r="I96" s="4">
        <v>912948</v>
      </c>
      <c r="J96" s="13">
        <f t="shared" si="0"/>
        <v>8156703</v>
      </c>
    </row>
    <row r="97" spans="1:10" ht="12" customHeight="1" x14ac:dyDescent="0.2">
      <c r="A97" s="8" t="str">
        <f>'Pregnant Women Participating'!A97</f>
        <v>Washington</v>
      </c>
      <c r="B97" s="13">
        <v>3516369</v>
      </c>
      <c r="C97" s="4">
        <v>1915937</v>
      </c>
      <c r="D97" s="4">
        <v>0</v>
      </c>
      <c r="E97" s="4">
        <v>1650708</v>
      </c>
      <c r="F97" s="4">
        <v>1790435</v>
      </c>
      <c r="G97" s="4">
        <v>1763632</v>
      </c>
      <c r="H97" s="4">
        <v>1606463</v>
      </c>
      <c r="I97" s="4">
        <v>1671147</v>
      </c>
      <c r="J97" s="13">
        <f t="shared" si="0"/>
        <v>13914691</v>
      </c>
    </row>
    <row r="98" spans="1:10" ht="12" customHeight="1" x14ac:dyDescent="0.2">
      <c r="A98" s="8" t="str">
        <f>'Pregnant Women Participating'!A98</f>
        <v>Northern Marianas</v>
      </c>
      <c r="B98" s="13">
        <v>71810</v>
      </c>
      <c r="C98" s="4">
        <v>0</v>
      </c>
      <c r="D98" s="4">
        <v>34714</v>
      </c>
      <c r="E98" s="4">
        <v>33219</v>
      </c>
      <c r="F98" s="4">
        <v>34436</v>
      </c>
      <c r="G98" s="4">
        <v>34933</v>
      </c>
      <c r="H98" s="4">
        <v>32359</v>
      </c>
      <c r="I98" s="4">
        <v>38743</v>
      </c>
      <c r="J98" s="13">
        <f t="shared" si="0"/>
        <v>280214</v>
      </c>
    </row>
    <row r="99" spans="1:10" ht="12" customHeight="1" x14ac:dyDescent="0.2">
      <c r="A99" s="8" t="str">
        <f>'Pregnant Women Participating'!A99</f>
        <v>Inter-Tribal Council, NV</v>
      </c>
      <c r="B99" s="13">
        <v>8604</v>
      </c>
      <c r="C99" s="4">
        <v>7405</v>
      </c>
      <c r="D99" s="4">
        <v>7670</v>
      </c>
      <c r="E99" s="4">
        <v>0</v>
      </c>
      <c r="F99" s="4">
        <v>6996</v>
      </c>
      <c r="G99" s="4">
        <v>6438</v>
      </c>
      <c r="H99" s="4">
        <v>6843</v>
      </c>
      <c r="I99" s="4">
        <v>5813</v>
      </c>
      <c r="J99" s="13">
        <f t="shared" si="0"/>
        <v>49769</v>
      </c>
    </row>
    <row r="100" spans="1:10" s="17" customFormat="1" ht="24.75" customHeight="1" x14ac:dyDescent="0.2">
      <c r="A100" s="14" t="str">
        <f>'Pregnant Women Participating'!A100</f>
        <v>Western Region</v>
      </c>
      <c r="B100" s="15">
        <v>23533318</v>
      </c>
      <c r="C100" s="15">
        <v>16127551</v>
      </c>
      <c r="D100" s="15">
        <v>26715391</v>
      </c>
      <c r="E100" s="15">
        <v>4762058</v>
      </c>
      <c r="F100" s="15">
        <v>17679035</v>
      </c>
      <c r="G100" s="15">
        <v>16373684</v>
      </c>
      <c r="H100" s="15">
        <v>15759690</v>
      </c>
      <c r="I100" s="15">
        <v>17469563</v>
      </c>
      <c r="J100" s="16">
        <f t="shared" si="0"/>
        <v>138420290</v>
      </c>
    </row>
    <row r="101" spans="1:10" s="31" customFormat="1" ht="16.5" customHeight="1" thickBot="1" x14ac:dyDescent="0.25">
      <c r="A101" s="28" t="str">
        <f>'Pregnant Women Participating'!A101</f>
        <v>TOTAL</v>
      </c>
      <c r="B101" s="29">
        <v>217834740</v>
      </c>
      <c r="C101" s="30">
        <v>105270236</v>
      </c>
      <c r="D101" s="30">
        <v>121273105</v>
      </c>
      <c r="E101" s="30">
        <v>109514084</v>
      </c>
      <c r="F101" s="30">
        <v>123385370</v>
      </c>
      <c r="G101" s="30">
        <v>121986378</v>
      </c>
      <c r="H101" s="30">
        <v>117900581</v>
      </c>
      <c r="I101" s="30">
        <v>127394333</v>
      </c>
      <c r="J101" s="29">
        <f t="shared" si="0"/>
        <v>1044558827</v>
      </c>
    </row>
    <row r="102" spans="1:10" ht="12.75" customHeight="1" thickTop="1" x14ac:dyDescent="0.2">
      <c r="A102" s="9"/>
    </row>
    <row r="103" spans="1:10" x14ac:dyDescent="0.2">
      <c r="A103" s="9"/>
    </row>
    <row r="104" spans="1:10" customFormat="1" ht="12.75" x14ac:dyDescent="0.2">
      <c r="A104" s="10" t="s">
        <v>1</v>
      </c>
    </row>
  </sheetData>
  <phoneticPr fontId="2" type="noConversion"/>
  <pageMargins left="0.5" right="0.5" top="0.5" bottom="0.5" header="0.5" footer="0.3"/>
  <pageSetup scale="90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1">
    <pageSetUpPr fitToPage="1"/>
  </sheetPr>
  <dimension ref="A1:B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2" width="19.7109375" style="3" customWidth="1"/>
    <col min="3" max="16384" width="9.140625" style="3"/>
  </cols>
  <sheetData>
    <row r="1" spans="1:2" ht="12" customHeight="1" x14ac:dyDescent="0.2">
      <c r="A1" s="10" t="s">
        <v>3</v>
      </c>
      <c r="B1" s="2"/>
    </row>
    <row r="2" spans="1:2" ht="12" customHeight="1" x14ac:dyDescent="0.2">
      <c r="A2" s="10" t="str">
        <f>'Pregnant Women Participating'!A2</f>
        <v>FISCAL YEAR 2026</v>
      </c>
      <c r="B2" s="2"/>
    </row>
    <row r="3" spans="1:2" ht="12" customHeight="1" x14ac:dyDescent="0.2">
      <c r="A3" s="1" t="str">
        <f>'Pregnant Women Participating'!A3</f>
        <v>Data as of August 14, 2026</v>
      </c>
      <c r="B3" s="2"/>
    </row>
    <row r="4" spans="1:2" ht="12" customHeight="1" x14ac:dyDescent="0.2">
      <c r="A4" s="2"/>
      <c r="B4" s="21"/>
    </row>
    <row r="5" spans="1:2" ht="24" customHeight="1" x14ac:dyDescent="0.2">
      <c r="A5" s="6" t="s">
        <v>0</v>
      </c>
      <c r="B5" s="11" t="s">
        <v>138</v>
      </c>
    </row>
    <row r="6" spans="1:2" ht="12" customHeight="1" x14ac:dyDescent="0.2">
      <c r="A6" s="7" t="str">
        <f>'Pregnant Women Participating'!A6</f>
        <v>Connecticut</v>
      </c>
      <c r="B6" s="4">
        <v>7507652</v>
      </c>
    </row>
    <row r="7" spans="1:2" ht="12" customHeight="1" x14ac:dyDescent="0.2">
      <c r="A7" s="7" t="str">
        <f>'Pregnant Women Participating'!A7</f>
        <v>Maine</v>
      </c>
      <c r="B7" s="4">
        <v>9103371</v>
      </c>
    </row>
    <row r="8" spans="1:2" ht="12" customHeight="1" x14ac:dyDescent="0.2">
      <c r="A8" s="7" t="str">
        <f>'Pregnant Women Participating'!A8</f>
        <v>Massachusetts</v>
      </c>
      <c r="B8" s="4">
        <v>19853749</v>
      </c>
    </row>
    <row r="9" spans="1:2" ht="12" customHeight="1" x14ac:dyDescent="0.2">
      <c r="A9" s="7" t="str">
        <f>'Pregnant Women Participating'!A9</f>
        <v>New Hampshire</v>
      </c>
      <c r="B9" s="4">
        <v>3292692</v>
      </c>
    </row>
    <row r="10" spans="1:2" ht="12" customHeight="1" x14ac:dyDescent="0.2">
      <c r="A10" s="7" t="str">
        <f>'Pregnant Women Participating'!A10</f>
        <v>New York</v>
      </c>
      <c r="B10" s="4">
        <v>112405017</v>
      </c>
    </row>
    <row r="11" spans="1:2" ht="12" customHeight="1" x14ac:dyDescent="0.2">
      <c r="A11" s="7" t="str">
        <f>'Pregnant Women Participating'!A11</f>
        <v>Rhode Island</v>
      </c>
      <c r="B11" s="4">
        <v>4344253</v>
      </c>
    </row>
    <row r="12" spans="1:2" ht="12" customHeight="1" x14ac:dyDescent="0.2">
      <c r="A12" s="7" t="str">
        <f>'Pregnant Women Participating'!A12</f>
        <v>Vermont</v>
      </c>
      <c r="B12" s="4">
        <v>3138444</v>
      </c>
    </row>
    <row r="13" spans="1:2" ht="12" customHeight="1" x14ac:dyDescent="0.2">
      <c r="A13" s="7" t="str">
        <f>'Pregnant Women Participating'!A13</f>
        <v>Virgin Islands</v>
      </c>
      <c r="B13" s="4">
        <v>945099.42859999998</v>
      </c>
    </row>
    <row r="14" spans="1:2" ht="12" customHeight="1" x14ac:dyDescent="0.2">
      <c r="A14" s="7" t="str">
        <f>'Pregnant Women Participating'!A14</f>
        <v>Pleasant Point, ME</v>
      </c>
      <c r="B14" s="4">
        <v>45993</v>
      </c>
    </row>
    <row r="15" spans="1:2" s="17" customFormat="1" ht="24.75" customHeight="1" x14ac:dyDescent="0.2">
      <c r="A15" s="14" t="str">
        <f>'Pregnant Women Participating'!A15</f>
        <v>Northeast Region</v>
      </c>
      <c r="B15" s="15">
        <v>160636270.42860001</v>
      </c>
    </row>
    <row r="16" spans="1:2" ht="12" customHeight="1" x14ac:dyDescent="0.2">
      <c r="A16" s="7" t="str">
        <f>'Pregnant Women Participating'!A16</f>
        <v>Delaware</v>
      </c>
      <c r="B16" s="4">
        <v>4424616</v>
      </c>
    </row>
    <row r="17" spans="1:2" ht="12" customHeight="1" x14ac:dyDescent="0.2">
      <c r="A17" s="7" t="str">
        <f>'Pregnant Women Participating'!A17</f>
        <v>District of Columbia</v>
      </c>
      <c r="B17" s="4">
        <v>6331683</v>
      </c>
    </row>
    <row r="18" spans="1:2" ht="12" customHeight="1" x14ac:dyDescent="0.2">
      <c r="A18" s="7" t="str">
        <f>'Pregnant Women Participating'!A18</f>
        <v>Maryland</v>
      </c>
      <c r="B18" s="4">
        <v>44057455</v>
      </c>
    </row>
    <row r="19" spans="1:2" ht="12" customHeight="1" x14ac:dyDescent="0.2">
      <c r="A19" s="7" t="str">
        <f>'Pregnant Women Participating'!A19</f>
        <v>New Jersey</v>
      </c>
      <c r="B19" s="4">
        <v>45187336</v>
      </c>
    </row>
    <row r="20" spans="1:2" ht="12" customHeight="1" x14ac:dyDescent="0.2">
      <c r="A20" s="7" t="str">
        <f>'Pregnant Women Participating'!A20</f>
        <v>Pennsylvania</v>
      </c>
      <c r="B20" s="4">
        <v>41936977</v>
      </c>
    </row>
    <row r="21" spans="1:2" ht="12" customHeight="1" x14ac:dyDescent="0.2">
      <c r="A21" s="7" t="str">
        <f>'Pregnant Women Participating'!A21</f>
        <v>Puerto Rico</v>
      </c>
      <c r="B21" s="4">
        <v>22066787</v>
      </c>
    </row>
    <row r="22" spans="1:2" ht="12" customHeight="1" x14ac:dyDescent="0.2">
      <c r="A22" s="7" t="str">
        <f>'Pregnant Women Participating'!A22</f>
        <v>Virginia</v>
      </c>
      <c r="B22" s="4">
        <v>24528782</v>
      </c>
    </row>
    <row r="23" spans="1:2" ht="12" customHeight="1" x14ac:dyDescent="0.2">
      <c r="A23" s="7" t="str">
        <f>'Pregnant Women Participating'!A23</f>
        <v>West Virginia</v>
      </c>
      <c r="B23" s="4">
        <v>15548136</v>
      </c>
    </row>
    <row r="24" spans="1:2" s="17" customFormat="1" ht="24.75" customHeight="1" x14ac:dyDescent="0.2">
      <c r="A24" s="14" t="str">
        <f>'Pregnant Women Participating'!A24</f>
        <v>Mid-Atlantic Region</v>
      </c>
      <c r="B24" s="15">
        <v>204081772</v>
      </c>
    </row>
    <row r="25" spans="1:2" ht="12" customHeight="1" x14ac:dyDescent="0.2">
      <c r="A25" s="7" t="str">
        <f>'Pregnant Women Participating'!A25</f>
        <v>Alabama</v>
      </c>
      <c r="B25" s="4">
        <v>24199124</v>
      </c>
    </row>
    <row r="26" spans="1:2" ht="12" customHeight="1" x14ac:dyDescent="0.2">
      <c r="A26" s="7" t="str">
        <f>'Pregnant Women Participating'!A26</f>
        <v>Florida</v>
      </c>
      <c r="B26" s="4">
        <v>82329293</v>
      </c>
    </row>
    <row r="27" spans="1:2" ht="12" customHeight="1" x14ac:dyDescent="0.2">
      <c r="A27" s="7" t="str">
        <f>'Pregnant Women Participating'!A27</f>
        <v>Georgia</v>
      </c>
      <c r="B27" s="4">
        <v>45616380</v>
      </c>
    </row>
    <row r="28" spans="1:2" ht="12" customHeight="1" x14ac:dyDescent="0.2">
      <c r="A28" s="7" t="str">
        <f>'Pregnant Women Participating'!A28</f>
        <v>Kentucky</v>
      </c>
      <c r="B28" s="4">
        <v>26486010</v>
      </c>
    </row>
    <row r="29" spans="1:2" ht="12" customHeight="1" x14ac:dyDescent="0.2">
      <c r="A29" s="7" t="str">
        <f>'Pregnant Women Participating'!A29</f>
        <v>Mississippi</v>
      </c>
      <c r="B29" s="4">
        <v>8635090</v>
      </c>
    </row>
    <row r="30" spans="1:2" ht="12" customHeight="1" x14ac:dyDescent="0.2">
      <c r="A30" s="7" t="str">
        <f>'Pregnant Women Participating'!A30</f>
        <v>North Carolina</v>
      </c>
      <c r="B30" s="4">
        <v>43893055</v>
      </c>
    </row>
    <row r="31" spans="1:2" ht="12" customHeight="1" x14ac:dyDescent="0.2">
      <c r="A31" s="7" t="str">
        <f>'Pregnant Women Participating'!A31</f>
        <v>South Carolina</v>
      </c>
      <c r="B31" s="4">
        <v>21559395</v>
      </c>
    </row>
    <row r="32" spans="1:2" ht="12" customHeight="1" x14ac:dyDescent="0.2">
      <c r="A32" s="7" t="str">
        <f>'Pregnant Women Participating'!A32</f>
        <v>Tennessee</v>
      </c>
      <c r="B32" s="4">
        <v>32556052</v>
      </c>
    </row>
    <row r="33" spans="1:2" ht="12" customHeight="1" x14ac:dyDescent="0.2">
      <c r="A33" s="7" t="str">
        <f>'Pregnant Women Participating'!A33</f>
        <v>Choctaw Indians, MS</v>
      </c>
      <c r="B33" s="4">
        <v>364054</v>
      </c>
    </row>
    <row r="34" spans="1:2" ht="12" customHeight="1" x14ac:dyDescent="0.2">
      <c r="A34" s="7" t="str">
        <f>'Pregnant Women Participating'!A34</f>
        <v>Eastern Cherokee, NC</v>
      </c>
      <c r="B34" s="4">
        <v>261420</v>
      </c>
    </row>
    <row r="35" spans="1:2" s="17" customFormat="1" ht="24.75" customHeight="1" x14ac:dyDescent="0.2">
      <c r="A35" s="14" t="str">
        <f>'Pregnant Women Participating'!A35</f>
        <v>Southeast Region</v>
      </c>
      <c r="B35" s="15">
        <v>285899873</v>
      </c>
    </row>
    <row r="36" spans="1:2" ht="12" customHeight="1" x14ac:dyDescent="0.2">
      <c r="A36" s="7" t="str">
        <f>'Pregnant Women Participating'!A36</f>
        <v>Illinois</v>
      </c>
      <c r="B36" s="4">
        <v>35039631</v>
      </c>
    </row>
    <row r="37" spans="1:2" ht="12" customHeight="1" x14ac:dyDescent="0.2">
      <c r="A37" s="7" t="str">
        <f>'Pregnant Women Participating'!A37</f>
        <v>Indiana</v>
      </c>
      <c r="B37" s="4">
        <v>24529272</v>
      </c>
    </row>
    <row r="38" spans="1:2" ht="12" customHeight="1" x14ac:dyDescent="0.2">
      <c r="A38" s="7" t="str">
        <f>'Pregnant Women Participating'!A38</f>
        <v>Iowa</v>
      </c>
      <c r="B38" s="4">
        <v>13814873</v>
      </c>
    </row>
    <row r="39" spans="1:2" ht="12" customHeight="1" x14ac:dyDescent="0.2">
      <c r="A39" s="7" t="str">
        <f>'Pregnant Women Participating'!A39</f>
        <v>Michigan</v>
      </c>
      <c r="B39" s="4">
        <v>40709501</v>
      </c>
    </row>
    <row r="40" spans="1:2" ht="12" customHeight="1" x14ac:dyDescent="0.2">
      <c r="A40" s="7" t="str">
        <f>'Pregnant Women Participating'!A40</f>
        <v>Minnesota</v>
      </c>
      <c r="B40" s="4">
        <v>36592763</v>
      </c>
    </row>
    <row r="41" spans="1:2" ht="12" customHeight="1" x14ac:dyDescent="0.2">
      <c r="A41" s="7" t="str">
        <f>'Pregnant Women Participating'!A41</f>
        <v>Ohio</v>
      </c>
      <c r="B41" s="4">
        <v>28503280</v>
      </c>
    </row>
    <row r="42" spans="1:2" ht="12" customHeight="1" x14ac:dyDescent="0.2">
      <c r="A42" s="7" t="str">
        <f>'Pregnant Women Participating'!A42</f>
        <v>Wisconsin</v>
      </c>
      <c r="B42" s="4">
        <v>25373928</v>
      </c>
    </row>
    <row r="43" spans="1:2" s="17" customFormat="1" ht="24.75" customHeight="1" x14ac:dyDescent="0.2">
      <c r="A43" s="14" t="str">
        <f>'Pregnant Women Participating'!A43</f>
        <v>Midwest Region</v>
      </c>
      <c r="B43" s="15">
        <v>204563248</v>
      </c>
    </row>
    <row r="44" spans="1:2" ht="12" customHeight="1" x14ac:dyDescent="0.2">
      <c r="A44" s="7" t="str">
        <f>'Pregnant Women Participating'!A44</f>
        <v>Arizona</v>
      </c>
      <c r="B44" s="4">
        <v>46389556</v>
      </c>
    </row>
    <row r="45" spans="1:2" ht="12" customHeight="1" x14ac:dyDescent="0.2">
      <c r="A45" s="7" t="str">
        <f>'Pregnant Women Participating'!A45</f>
        <v>Arkansas</v>
      </c>
      <c r="B45" s="4">
        <v>15852582</v>
      </c>
    </row>
    <row r="46" spans="1:2" ht="12" customHeight="1" x14ac:dyDescent="0.2">
      <c r="A46" s="7" t="str">
        <f>'Pregnant Women Participating'!A46</f>
        <v>Louisiana</v>
      </c>
      <c r="B46" s="4">
        <v>29418547</v>
      </c>
    </row>
    <row r="47" spans="1:2" ht="12" customHeight="1" x14ac:dyDescent="0.2">
      <c r="A47" s="7" t="str">
        <f>'Pregnant Women Participating'!A47</f>
        <v>New Mexico</v>
      </c>
      <c r="B47" s="4">
        <v>13391958</v>
      </c>
    </row>
    <row r="48" spans="1:2" ht="12" customHeight="1" x14ac:dyDescent="0.2">
      <c r="A48" s="7" t="str">
        <f>'Pregnant Women Participating'!A48</f>
        <v>Oklahoma</v>
      </c>
      <c r="B48" s="4">
        <v>17029722</v>
      </c>
    </row>
    <row r="49" spans="1:2" ht="12" customHeight="1" x14ac:dyDescent="0.2">
      <c r="A49" s="7" t="str">
        <f>'Pregnant Women Participating'!A49</f>
        <v>Texas</v>
      </c>
      <c r="B49" s="4">
        <v>265958534</v>
      </c>
    </row>
    <row r="50" spans="1:2" ht="12" customHeight="1" x14ac:dyDescent="0.2">
      <c r="A50" s="7" t="str">
        <f>'Pregnant Women Participating'!A50</f>
        <v>Utah</v>
      </c>
      <c r="B50" s="4">
        <v>15170850</v>
      </c>
    </row>
    <row r="51" spans="1:2" ht="12" customHeight="1" x14ac:dyDescent="0.2">
      <c r="A51" s="7" t="str">
        <f>'Pregnant Women Participating'!A51</f>
        <v>Inter-Tribal Council, AZ</v>
      </c>
      <c r="B51" s="4">
        <v>2660583</v>
      </c>
    </row>
    <row r="52" spans="1:2" ht="12" customHeight="1" x14ac:dyDescent="0.2">
      <c r="A52" s="7" t="str">
        <f>'Pregnant Women Participating'!A52</f>
        <v>Navajo Nation, AZ</v>
      </c>
      <c r="B52" s="4">
        <v>1545345</v>
      </c>
    </row>
    <row r="53" spans="1:2" ht="12" customHeight="1" x14ac:dyDescent="0.2">
      <c r="A53" s="7" t="str">
        <f>'Pregnant Women Participating'!A53</f>
        <v>Acoma, Canoncito &amp; Laguna, NM</v>
      </c>
      <c r="B53" s="4">
        <v>135819</v>
      </c>
    </row>
    <row r="54" spans="1:2" ht="12" customHeight="1" x14ac:dyDescent="0.2">
      <c r="A54" s="7" t="str">
        <f>'Pregnant Women Participating'!A54</f>
        <v>Eight Northern Pueblos, NM</v>
      </c>
      <c r="B54" s="4">
        <v>217849</v>
      </c>
    </row>
    <row r="55" spans="1:2" ht="12" customHeight="1" x14ac:dyDescent="0.2">
      <c r="A55" s="7" t="str">
        <f>'Pregnant Women Participating'!A55</f>
        <v>Five Sandoval Pueblos, NM</v>
      </c>
      <c r="B55" s="4">
        <v>318754</v>
      </c>
    </row>
    <row r="56" spans="1:2" ht="12" customHeight="1" x14ac:dyDescent="0.2">
      <c r="A56" s="7" t="str">
        <f>'Pregnant Women Participating'!A56</f>
        <v>Isleta Pueblo, NM</v>
      </c>
      <c r="B56" s="4">
        <v>268425</v>
      </c>
    </row>
    <row r="57" spans="1:2" ht="12" customHeight="1" x14ac:dyDescent="0.2">
      <c r="A57" s="7" t="str">
        <f>'Pregnant Women Participating'!A57</f>
        <v>San Felipe Pueblo, NM</v>
      </c>
      <c r="B57" s="4">
        <v>340459.42859999998</v>
      </c>
    </row>
    <row r="58" spans="1:2" ht="12" customHeight="1" x14ac:dyDescent="0.2">
      <c r="A58" s="7" t="str">
        <f>'Pregnant Women Participating'!A58</f>
        <v>Santo Domingo Tribe, NM</v>
      </c>
      <c r="B58" s="4">
        <v>184612</v>
      </c>
    </row>
    <row r="59" spans="1:2" ht="12" customHeight="1" x14ac:dyDescent="0.2">
      <c r="A59" s="7" t="str">
        <f>'Pregnant Women Participating'!A59</f>
        <v>Zuni Pueblo, NM</v>
      </c>
      <c r="B59" s="4">
        <v>319188</v>
      </c>
    </row>
    <row r="60" spans="1:2" ht="12" customHeight="1" x14ac:dyDescent="0.2">
      <c r="A60" s="7" t="str">
        <f>'Pregnant Women Participating'!A60</f>
        <v>Cherokee Nation, OK</v>
      </c>
      <c r="B60" s="4">
        <v>2692538</v>
      </c>
    </row>
    <row r="61" spans="1:2" ht="12" customHeight="1" x14ac:dyDescent="0.2">
      <c r="A61" s="7" t="str">
        <f>'Pregnant Women Participating'!A61</f>
        <v>Chickasaw Nation, OK</v>
      </c>
      <c r="B61" s="4">
        <v>2805271</v>
      </c>
    </row>
    <row r="62" spans="1:2" ht="12" customHeight="1" x14ac:dyDescent="0.2">
      <c r="A62" s="7" t="str">
        <f>'Pregnant Women Participating'!A62</f>
        <v>Choctaw Nation, OK</v>
      </c>
      <c r="B62" s="4">
        <v>1346273</v>
      </c>
    </row>
    <row r="63" spans="1:2" ht="12" customHeight="1" x14ac:dyDescent="0.2">
      <c r="A63" s="7" t="str">
        <f>'Pregnant Women Participating'!A63</f>
        <v>Citizen Potawatomi Nation, OK</v>
      </c>
      <c r="B63" s="4">
        <v>488629</v>
      </c>
    </row>
    <row r="64" spans="1:2" ht="12" customHeight="1" x14ac:dyDescent="0.2">
      <c r="A64" s="7" t="str">
        <f>'Pregnant Women Participating'!A64</f>
        <v>Inter-Tribal Council, OK</v>
      </c>
      <c r="B64" s="4">
        <v>362783</v>
      </c>
    </row>
    <row r="65" spans="1:2" ht="12" customHeight="1" x14ac:dyDescent="0.2">
      <c r="A65" s="7" t="str">
        <f>'Pregnant Women Participating'!A65</f>
        <v>Muscogee Creek Nation, OK</v>
      </c>
      <c r="B65" s="4">
        <v>560869</v>
      </c>
    </row>
    <row r="66" spans="1:2" ht="12" customHeight="1" x14ac:dyDescent="0.2">
      <c r="A66" s="7" t="str">
        <f>'Pregnant Women Participating'!A66</f>
        <v>Osage Tribal Council, OK</v>
      </c>
      <c r="B66" s="4">
        <v>1279378</v>
      </c>
    </row>
    <row r="67" spans="1:2" ht="12" customHeight="1" x14ac:dyDescent="0.2">
      <c r="A67" s="7" t="str">
        <f>'Pregnant Women Participating'!A67</f>
        <v>Otoe-Missouria Tribe, OK</v>
      </c>
      <c r="B67" s="4">
        <v>514212</v>
      </c>
    </row>
    <row r="68" spans="1:2" ht="12" customHeight="1" x14ac:dyDescent="0.2">
      <c r="A68" s="7" t="str">
        <f>'Pregnant Women Participating'!A68</f>
        <v>Wichita, Caddo &amp; Delaware (WCD), OK</v>
      </c>
      <c r="B68" s="4">
        <v>2157666</v>
      </c>
    </row>
    <row r="69" spans="1:2" s="17" customFormat="1" ht="24.75" customHeight="1" x14ac:dyDescent="0.2">
      <c r="A69" s="14" t="str">
        <f>'Pregnant Women Participating'!A69</f>
        <v>Southwest Region</v>
      </c>
      <c r="B69" s="15">
        <v>421410402.42860001</v>
      </c>
    </row>
    <row r="70" spans="1:2" ht="12" customHeight="1" x14ac:dyDescent="0.2">
      <c r="A70" s="7" t="str">
        <f>'Pregnant Women Participating'!A70</f>
        <v>Colorado</v>
      </c>
      <c r="B70" s="13">
        <v>18117770</v>
      </c>
    </row>
    <row r="71" spans="1:2" ht="12" customHeight="1" x14ac:dyDescent="0.2">
      <c r="A71" s="7" t="str">
        <f>'Pregnant Women Participating'!A71</f>
        <v>Kansas</v>
      </c>
      <c r="B71" s="13">
        <v>12851526</v>
      </c>
    </row>
    <row r="72" spans="1:2" ht="12" customHeight="1" x14ac:dyDescent="0.2">
      <c r="A72" s="7" t="str">
        <f>'Pregnant Women Participating'!A72</f>
        <v>Missouri</v>
      </c>
      <c r="B72" s="13">
        <v>22095997</v>
      </c>
    </row>
    <row r="73" spans="1:2" ht="12" customHeight="1" x14ac:dyDescent="0.2">
      <c r="A73" s="7" t="str">
        <f>'Pregnant Women Participating'!A73</f>
        <v>Montana</v>
      </c>
      <c r="B73" s="13">
        <v>7023799</v>
      </c>
    </row>
    <row r="74" spans="1:2" ht="12" customHeight="1" x14ac:dyDescent="0.2">
      <c r="A74" s="7" t="str">
        <f>'Pregnant Women Participating'!A74</f>
        <v>Nebraska</v>
      </c>
      <c r="B74" s="13">
        <v>5977698</v>
      </c>
    </row>
    <row r="75" spans="1:2" ht="12" customHeight="1" x14ac:dyDescent="0.2">
      <c r="A75" s="7" t="str">
        <f>'Pregnant Women Participating'!A75</f>
        <v>North Dakota</v>
      </c>
      <c r="B75" s="13">
        <v>3405183</v>
      </c>
    </row>
    <row r="76" spans="1:2" ht="12" customHeight="1" x14ac:dyDescent="0.2">
      <c r="A76" s="7" t="str">
        <f>'Pregnant Women Participating'!A76</f>
        <v>South Dakota</v>
      </c>
      <c r="B76" s="13">
        <v>5696333</v>
      </c>
    </row>
    <row r="77" spans="1:2" ht="12" customHeight="1" x14ac:dyDescent="0.2">
      <c r="A77" s="7" t="str">
        <f>'Pregnant Women Participating'!A77</f>
        <v>Wyoming</v>
      </c>
      <c r="B77" s="13">
        <v>4211072</v>
      </c>
    </row>
    <row r="78" spans="1:2" ht="12" customHeight="1" x14ac:dyDescent="0.2">
      <c r="A78" s="7" t="str">
        <f>'Pregnant Women Participating'!A78</f>
        <v>Ute Mountain Ute Tribe, CO</v>
      </c>
      <c r="B78" s="13">
        <v>114388</v>
      </c>
    </row>
    <row r="79" spans="1:2" ht="12" customHeight="1" x14ac:dyDescent="0.2">
      <c r="A79" s="7" t="str">
        <f>'Pregnant Women Participating'!A79</f>
        <v>Omaha Sioux, NE</v>
      </c>
      <c r="B79" s="13">
        <v>190987</v>
      </c>
    </row>
    <row r="80" spans="1:2" ht="12" customHeight="1" x14ac:dyDescent="0.2">
      <c r="A80" s="7" t="str">
        <f>'Pregnant Women Participating'!A80</f>
        <v>Santee Sioux, NE</v>
      </c>
      <c r="B80" s="13">
        <v>66616</v>
      </c>
    </row>
    <row r="81" spans="1:2" ht="12" customHeight="1" x14ac:dyDescent="0.2">
      <c r="A81" s="7" t="str">
        <f>'Pregnant Women Participating'!A81</f>
        <v>Winnebago Tribe, NE</v>
      </c>
      <c r="B81" s="13">
        <v>174213</v>
      </c>
    </row>
    <row r="82" spans="1:2" ht="12" customHeight="1" x14ac:dyDescent="0.2">
      <c r="A82" s="7" t="str">
        <f>'Pregnant Women Participating'!A82</f>
        <v>Standing Rock Sioux Tribe, ND</v>
      </c>
      <c r="B82" s="13">
        <v>1302817</v>
      </c>
    </row>
    <row r="83" spans="1:2" ht="12" customHeight="1" x14ac:dyDescent="0.2">
      <c r="A83" s="7" t="str">
        <f>'Pregnant Women Participating'!A83</f>
        <v>Three Affiliated Tribes, ND</v>
      </c>
      <c r="B83" s="13">
        <v>390038</v>
      </c>
    </row>
    <row r="84" spans="1:2" ht="12" customHeight="1" x14ac:dyDescent="0.2">
      <c r="A84" s="7" t="str">
        <f>'Pregnant Women Participating'!A84</f>
        <v>Cheyenne River Sioux, SD</v>
      </c>
      <c r="B84" s="13">
        <v>283718</v>
      </c>
    </row>
    <row r="85" spans="1:2" ht="12" customHeight="1" x14ac:dyDescent="0.2">
      <c r="A85" s="7" t="str">
        <f>'Pregnant Women Participating'!A85</f>
        <v>Rosebud Sioux, SD</v>
      </c>
      <c r="B85" s="13">
        <v>530363</v>
      </c>
    </row>
    <row r="86" spans="1:2" ht="12" customHeight="1" x14ac:dyDescent="0.2">
      <c r="A86" s="7" t="str">
        <f>'Pregnant Women Participating'!A86</f>
        <v>Northern Arapahoe, WY</v>
      </c>
      <c r="B86" s="13">
        <v>264425</v>
      </c>
    </row>
    <row r="87" spans="1:2" ht="12" customHeight="1" x14ac:dyDescent="0.2">
      <c r="A87" s="7" t="str">
        <f>'Pregnant Women Participating'!A87</f>
        <v>Shoshone Tribe, WY</v>
      </c>
      <c r="B87" s="13">
        <v>185896</v>
      </c>
    </row>
    <row r="88" spans="1:2" s="17" customFormat="1" ht="24.75" customHeight="1" x14ac:dyDescent="0.2">
      <c r="A88" s="14" t="str">
        <f>'Pregnant Women Participating'!A88</f>
        <v>Mountain Plains</v>
      </c>
      <c r="B88" s="15">
        <v>82882839</v>
      </c>
    </row>
    <row r="89" spans="1:2" ht="12" customHeight="1" x14ac:dyDescent="0.2">
      <c r="A89" s="8" t="str">
        <f>'Pregnant Women Participating'!A89</f>
        <v>Alaska</v>
      </c>
      <c r="B89" s="13">
        <v>5321574</v>
      </c>
    </row>
    <row r="90" spans="1:2" ht="12" customHeight="1" x14ac:dyDescent="0.2">
      <c r="A90" s="8" t="str">
        <f>'Pregnant Women Participating'!A90</f>
        <v>American Samoa</v>
      </c>
      <c r="B90" s="13">
        <v>745861</v>
      </c>
    </row>
    <row r="91" spans="1:2" ht="12" customHeight="1" x14ac:dyDescent="0.2">
      <c r="A91" s="8" t="str">
        <f>'Pregnant Women Participating'!A91</f>
        <v>California</v>
      </c>
      <c r="B91" s="13">
        <v>378800601</v>
      </c>
    </row>
    <row r="92" spans="1:2" ht="12" customHeight="1" x14ac:dyDescent="0.2">
      <c r="A92" s="8" t="str">
        <f>'Pregnant Women Participating'!A92</f>
        <v>Guam</v>
      </c>
      <c r="B92" s="13">
        <v>1848943</v>
      </c>
    </row>
    <row r="93" spans="1:2" ht="12" customHeight="1" x14ac:dyDescent="0.2">
      <c r="A93" s="8" t="str">
        <f>'Pregnant Women Participating'!A93</f>
        <v>Hawaii</v>
      </c>
      <c r="B93" s="13">
        <v>7400768</v>
      </c>
    </row>
    <row r="94" spans="1:2" ht="12" customHeight="1" x14ac:dyDescent="0.2">
      <c r="A94" s="8" t="str">
        <f>'Pregnant Women Participating'!A94</f>
        <v>Idaho</v>
      </c>
      <c r="B94" s="13">
        <v>7556262</v>
      </c>
    </row>
    <row r="95" spans="1:2" ht="12" customHeight="1" x14ac:dyDescent="0.2">
      <c r="A95" s="8" t="str">
        <f>'Pregnant Women Participating'!A95</f>
        <v>Nevada</v>
      </c>
      <c r="B95" s="13">
        <v>10798947</v>
      </c>
    </row>
    <row r="96" spans="1:2" ht="12" customHeight="1" x14ac:dyDescent="0.2">
      <c r="A96" s="8" t="str">
        <f>'Pregnant Women Participating'!A96</f>
        <v>Oregon</v>
      </c>
      <c r="B96" s="13">
        <v>22168483</v>
      </c>
    </row>
    <row r="97" spans="1:2" ht="12" customHeight="1" x14ac:dyDescent="0.2">
      <c r="A97" s="8" t="str">
        <f>'Pregnant Women Participating'!A97</f>
        <v>Washington</v>
      </c>
      <c r="B97" s="13">
        <v>51652867</v>
      </c>
    </row>
    <row r="98" spans="1:2" ht="12" customHeight="1" x14ac:dyDescent="0.2">
      <c r="A98" s="8" t="str">
        <f>'Pregnant Women Participating'!A98</f>
        <v>Northern Marianas</v>
      </c>
      <c r="B98" s="13">
        <v>854954</v>
      </c>
    </row>
    <row r="99" spans="1:2" ht="12" customHeight="1" x14ac:dyDescent="0.2">
      <c r="A99" s="8" t="str">
        <f>'Pregnant Women Participating'!A99</f>
        <v>Inter-Tribal Council, NV</v>
      </c>
      <c r="B99" s="13">
        <v>462947</v>
      </c>
    </row>
    <row r="100" spans="1:2" s="17" customFormat="1" ht="24.75" customHeight="1" x14ac:dyDescent="0.2">
      <c r="A100" s="14" t="str">
        <f>'Pregnant Women Participating'!A100</f>
        <v>Western Region</v>
      </c>
      <c r="B100" s="15">
        <v>487612207</v>
      </c>
    </row>
    <row r="101" spans="1:2" s="25" customFormat="1" ht="16.5" customHeight="1" thickBot="1" x14ac:dyDescent="0.25">
      <c r="A101" s="22" t="str">
        <f>'Pregnant Women Participating'!A101</f>
        <v>TOTAL</v>
      </c>
      <c r="B101" s="23">
        <v>1847086611.8571999</v>
      </c>
    </row>
    <row r="102" spans="1:2" ht="12.75" customHeight="1" thickTop="1" x14ac:dyDescent="0.2">
      <c r="A102" s="9"/>
    </row>
    <row r="103" spans="1:2" x14ac:dyDescent="0.2">
      <c r="A103" s="9"/>
    </row>
    <row r="104" spans="1:2" s="27" customFormat="1" ht="12.75" x14ac:dyDescent="0.2">
      <c r="A104" s="26" t="s">
        <v>1</v>
      </c>
    </row>
  </sheetData>
  <phoneticPr fontId="2" type="noConversion"/>
  <pageMargins left="0.5" right="0.5" top="0.5" bottom="0.5" header="0.5" footer="0.3"/>
  <pageSetup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112"/>
  <sheetViews>
    <sheetView showGridLines="0" zoomScaleNormal="100" workbookViewId="0"/>
  </sheetViews>
  <sheetFormatPr defaultColWidth="9.140625" defaultRowHeight="12" x14ac:dyDescent="0.2"/>
  <cols>
    <col min="1" max="1" width="34.7109375" style="3" customWidth="1"/>
    <col min="2" max="9" width="11.7109375" style="3" customWidth="1"/>
    <col min="10" max="10" width="13.7109375" style="3" customWidth="1"/>
    <col min="11" max="16384" width="9.140625" style="3"/>
  </cols>
  <sheetData>
    <row r="1" spans="1:10" ht="12" customHeight="1" x14ac:dyDescent="0.2">
      <c r="A1" s="10" t="s">
        <v>2</v>
      </c>
      <c r="B1" s="2"/>
      <c r="C1" s="2"/>
      <c r="D1" s="2"/>
      <c r="E1" s="2"/>
      <c r="F1" s="2"/>
      <c r="G1" s="2"/>
      <c r="H1" s="2"/>
      <c r="I1" s="2"/>
      <c r="J1" s="2"/>
    </row>
    <row r="2" spans="1:10" ht="12" customHeight="1" x14ac:dyDescent="0.2">
      <c r="A2" s="10" t="s">
        <v>41</v>
      </c>
      <c r="B2" s="2"/>
      <c r="C2" s="2"/>
      <c r="D2" s="2"/>
      <c r="E2" s="2"/>
      <c r="F2" s="2"/>
      <c r="G2" s="2"/>
      <c r="H2" s="2"/>
      <c r="I2" s="2"/>
      <c r="J2" s="2"/>
    </row>
    <row r="3" spans="1:10" ht="12" customHeight="1" x14ac:dyDescent="0.2">
      <c r="A3" s="1" t="s">
        <v>140</v>
      </c>
      <c r="B3" s="2"/>
      <c r="C3" s="2"/>
      <c r="D3" s="2"/>
      <c r="E3" s="2"/>
      <c r="F3" s="2"/>
      <c r="G3" s="2"/>
      <c r="H3" s="2"/>
      <c r="I3" s="2"/>
      <c r="J3" s="2"/>
    </row>
    <row r="4" spans="1:10" ht="12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9">
        <f>DATE(RIGHT(A2,4),5,1)</f>
        <v>46143</v>
      </c>
      <c r="J5" s="12" t="s">
        <v>12</v>
      </c>
    </row>
    <row r="6" spans="1:10" ht="12" customHeight="1" x14ac:dyDescent="0.2">
      <c r="A6" s="7" t="s">
        <v>42</v>
      </c>
      <c r="B6" s="13">
        <v>4594</v>
      </c>
      <c r="C6" s="4">
        <v>4290</v>
      </c>
      <c r="D6" s="4">
        <v>4268</v>
      </c>
      <c r="E6" s="4">
        <v>4192</v>
      </c>
      <c r="F6" s="4">
        <v>4119</v>
      </c>
      <c r="G6" s="4">
        <v>4329</v>
      </c>
      <c r="H6" s="4">
        <v>4320</v>
      </c>
      <c r="I6" s="4">
        <v>4243</v>
      </c>
      <c r="J6" s="13">
        <f t="shared" ref="J6:J14" si="0">IF(SUM(B6:I6)&gt;0,AVERAGE(B6:I6)," ")</f>
        <v>4294.375</v>
      </c>
    </row>
    <row r="7" spans="1:10" ht="12" customHeight="1" x14ac:dyDescent="0.2">
      <c r="A7" s="7" t="s">
        <v>43</v>
      </c>
      <c r="B7" s="13">
        <v>1521</v>
      </c>
      <c r="C7" s="4">
        <v>1440</v>
      </c>
      <c r="D7" s="4">
        <v>1384</v>
      </c>
      <c r="E7" s="4">
        <v>1399</v>
      </c>
      <c r="F7" s="4">
        <v>1353</v>
      </c>
      <c r="G7" s="4">
        <v>1414</v>
      </c>
      <c r="H7" s="4">
        <v>1449</v>
      </c>
      <c r="I7" s="4">
        <v>1462</v>
      </c>
      <c r="J7" s="13">
        <f t="shared" si="0"/>
        <v>1427.75</v>
      </c>
    </row>
    <row r="8" spans="1:10" ht="12" customHeight="1" x14ac:dyDescent="0.2">
      <c r="A8" s="7" t="s">
        <v>44</v>
      </c>
      <c r="B8" s="13">
        <v>8548</v>
      </c>
      <c r="C8" s="4">
        <v>8452</v>
      </c>
      <c r="D8" s="4">
        <v>8244</v>
      </c>
      <c r="E8" s="4">
        <v>8209</v>
      </c>
      <c r="F8" s="4">
        <v>8438</v>
      </c>
      <c r="G8" s="4">
        <v>8763</v>
      </c>
      <c r="H8" s="4">
        <v>8826</v>
      </c>
      <c r="I8" s="4">
        <v>8798</v>
      </c>
      <c r="J8" s="13">
        <f t="shared" si="0"/>
        <v>8534.75</v>
      </c>
    </row>
    <row r="9" spans="1:10" ht="12" customHeight="1" x14ac:dyDescent="0.2">
      <c r="A9" s="7" t="s">
        <v>45</v>
      </c>
      <c r="B9" s="13">
        <v>859</v>
      </c>
      <c r="C9" s="4">
        <v>831</v>
      </c>
      <c r="D9" s="4">
        <v>844</v>
      </c>
      <c r="E9" s="4">
        <v>839</v>
      </c>
      <c r="F9" s="4">
        <v>851</v>
      </c>
      <c r="G9" s="4">
        <v>915</v>
      </c>
      <c r="H9" s="4">
        <v>956</v>
      </c>
      <c r="I9" s="4">
        <v>968</v>
      </c>
      <c r="J9" s="13">
        <f t="shared" si="0"/>
        <v>882.875</v>
      </c>
    </row>
    <row r="10" spans="1:10" ht="12" customHeight="1" x14ac:dyDescent="0.2">
      <c r="A10" s="7" t="s">
        <v>46</v>
      </c>
      <c r="B10" s="13">
        <v>31298</v>
      </c>
      <c r="C10" s="4">
        <v>29922</v>
      </c>
      <c r="D10" s="4">
        <v>29457</v>
      </c>
      <c r="E10" s="4">
        <v>29612</v>
      </c>
      <c r="F10" s="4">
        <v>29391</v>
      </c>
      <c r="G10" s="4">
        <v>30859</v>
      </c>
      <c r="H10" s="4">
        <v>31478</v>
      </c>
      <c r="I10" s="4">
        <v>31726</v>
      </c>
      <c r="J10" s="13">
        <f t="shared" si="0"/>
        <v>30467.875</v>
      </c>
    </row>
    <row r="11" spans="1:10" ht="12" customHeight="1" x14ac:dyDescent="0.2">
      <c r="A11" s="7" t="s">
        <v>47</v>
      </c>
      <c r="B11" s="13">
        <v>1314</v>
      </c>
      <c r="C11" s="4">
        <v>1192</v>
      </c>
      <c r="D11" s="4">
        <v>1194</v>
      </c>
      <c r="E11" s="4">
        <v>1230</v>
      </c>
      <c r="F11" s="4">
        <v>1170</v>
      </c>
      <c r="G11" s="4">
        <v>1270</v>
      </c>
      <c r="H11" s="4">
        <v>1355</v>
      </c>
      <c r="I11" s="4">
        <v>1357</v>
      </c>
      <c r="J11" s="13">
        <f t="shared" si="0"/>
        <v>1260.25</v>
      </c>
    </row>
    <row r="12" spans="1:10" ht="12" customHeight="1" x14ac:dyDescent="0.2">
      <c r="A12" s="7" t="s">
        <v>48</v>
      </c>
      <c r="B12" s="13">
        <v>736</v>
      </c>
      <c r="C12" s="4">
        <v>721</v>
      </c>
      <c r="D12" s="4">
        <v>724</v>
      </c>
      <c r="E12" s="4">
        <v>732</v>
      </c>
      <c r="F12" s="4">
        <v>754</v>
      </c>
      <c r="G12" s="4">
        <v>775</v>
      </c>
      <c r="H12" s="4">
        <v>806</v>
      </c>
      <c r="I12" s="4">
        <v>835</v>
      </c>
      <c r="J12" s="13">
        <f t="shared" si="0"/>
        <v>760.375</v>
      </c>
    </row>
    <row r="13" spans="1:10" ht="12" customHeight="1" x14ac:dyDescent="0.2">
      <c r="A13" s="7" t="s">
        <v>49</v>
      </c>
      <c r="B13" s="13">
        <v>163</v>
      </c>
      <c r="C13" s="4">
        <v>177</v>
      </c>
      <c r="D13" s="4">
        <v>153</v>
      </c>
      <c r="E13" s="4">
        <v>138</v>
      </c>
      <c r="F13" s="4">
        <v>122</v>
      </c>
      <c r="G13" s="4">
        <v>134</v>
      </c>
      <c r="H13" s="4">
        <v>131</v>
      </c>
      <c r="I13" s="4">
        <v>0</v>
      </c>
      <c r="J13" s="13">
        <f t="shared" si="0"/>
        <v>127.25</v>
      </c>
    </row>
    <row r="14" spans="1:10" ht="12" customHeight="1" x14ac:dyDescent="0.2">
      <c r="A14" s="7" t="s">
        <v>50</v>
      </c>
      <c r="B14" s="13">
        <v>6</v>
      </c>
      <c r="C14" s="4">
        <v>8</v>
      </c>
      <c r="D14" s="4">
        <v>8</v>
      </c>
      <c r="E14" s="4">
        <v>7</v>
      </c>
      <c r="F14" s="4">
        <v>6</v>
      </c>
      <c r="G14" s="4">
        <v>4</v>
      </c>
      <c r="H14" s="4">
        <v>4</v>
      </c>
      <c r="I14" s="4">
        <v>5</v>
      </c>
      <c r="J14" s="13">
        <f t="shared" si="0"/>
        <v>6</v>
      </c>
    </row>
    <row r="15" spans="1:10" s="17" customFormat="1" ht="24.75" customHeight="1" x14ac:dyDescent="0.2">
      <c r="A15" s="14" t="s">
        <v>51</v>
      </c>
      <c r="B15" s="16">
        <v>49039</v>
      </c>
      <c r="C15" s="15">
        <v>47033</v>
      </c>
      <c r="D15" s="15">
        <v>46276</v>
      </c>
      <c r="E15" s="15">
        <v>46358</v>
      </c>
      <c r="F15" s="15">
        <v>46204</v>
      </c>
      <c r="G15" s="15">
        <v>48463</v>
      </c>
      <c r="H15" s="15">
        <v>49325</v>
      </c>
      <c r="I15" s="15">
        <v>49394</v>
      </c>
      <c r="J15" s="16">
        <f t="shared" ref="J15:J101" si="1">IF(SUM(B15:I15)&gt;0,AVERAGE(B15:I15)," ")</f>
        <v>47761.5</v>
      </c>
    </row>
    <row r="16" spans="1:10" ht="12" customHeight="1" x14ac:dyDescent="0.2">
      <c r="A16" s="7" t="s">
        <v>52</v>
      </c>
      <c r="B16" s="4">
        <v>1842</v>
      </c>
      <c r="C16" s="4">
        <v>1766</v>
      </c>
      <c r="D16" s="4">
        <v>1789</v>
      </c>
      <c r="E16" s="4">
        <v>1771</v>
      </c>
      <c r="F16" s="4">
        <v>1751</v>
      </c>
      <c r="G16" s="4">
        <v>1794</v>
      </c>
      <c r="H16" s="4">
        <v>1757</v>
      </c>
      <c r="I16" s="4">
        <v>1828</v>
      </c>
      <c r="J16" s="13">
        <f t="shared" si="1"/>
        <v>1787.25</v>
      </c>
    </row>
    <row r="17" spans="1:10" ht="12" customHeight="1" x14ac:dyDescent="0.2">
      <c r="A17" s="7" t="s">
        <v>53</v>
      </c>
      <c r="B17" s="4">
        <v>864</v>
      </c>
      <c r="C17" s="4">
        <v>829</v>
      </c>
      <c r="D17" s="4">
        <v>775</v>
      </c>
      <c r="E17" s="4">
        <v>720</v>
      </c>
      <c r="F17" s="4">
        <v>744</v>
      </c>
      <c r="G17" s="4">
        <v>773</v>
      </c>
      <c r="H17" s="4">
        <v>794</v>
      </c>
      <c r="I17" s="4">
        <v>802</v>
      </c>
      <c r="J17" s="13">
        <f t="shared" si="1"/>
        <v>787.625</v>
      </c>
    </row>
    <row r="18" spans="1:10" ht="12" customHeight="1" x14ac:dyDescent="0.2">
      <c r="A18" s="7" t="s">
        <v>54</v>
      </c>
      <c r="B18" s="4">
        <v>10487</v>
      </c>
      <c r="C18" s="4">
        <v>9899</v>
      </c>
      <c r="D18" s="4">
        <v>9750</v>
      </c>
      <c r="E18" s="4">
        <v>9646</v>
      </c>
      <c r="F18" s="4">
        <v>9527</v>
      </c>
      <c r="G18" s="4">
        <v>9877</v>
      </c>
      <c r="H18" s="4">
        <v>10095</v>
      </c>
      <c r="I18" s="4">
        <v>10166</v>
      </c>
      <c r="J18" s="13">
        <f t="shared" si="1"/>
        <v>9930.875</v>
      </c>
    </row>
    <row r="19" spans="1:10" ht="12" customHeight="1" x14ac:dyDescent="0.2">
      <c r="A19" s="7" t="s">
        <v>55</v>
      </c>
      <c r="B19" s="4">
        <v>11429</v>
      </c>
      <c r="C19" s="4">
        <v>11226</v>
      </c>
      <c r="D19" s="4">
        <v>10839</v>
      </c>
      <c r="E19" s="4">
        <v>10763</v>
      </c>
      <c r="F19" s="4">
        <v>10829</v>
      </c>
      <c r="G19" s="4">
        <v>11152</v>
      </c>
      <c r="H19" s="4">
        <v>11496</v>
      </c>
      <c r="I19" s="4">
        <v>11643</v>
      </c>
      <c r="J19" s="13">
        <f t="shared" si="1"/>
        <v>11172.125</v>
      </c>
    </row>
    <row r="20" spans="1:10" ht="12" customHeight="1" x14ac:dyDescent="0.2">
      <c r="A20" s="7" t="s">
        <v>56</v>
      </c>
      <c r="B20" s="4">
        <v>12934</v>
      </c>
      <c r="C20" s="4">
        <v>12417</v>
      </c>
      <c r="D20" s="4">
        <v>11870</v>
      </c>
      <c r="E20" s="4">
        <v>11509</v>
      </c>
      <c r="F20" s="4">
        <v>11796</v>
      </c>
      <c r="G20" s="4">
        <v>11968</v>
      </c>
      <c r="H20" s="4">
        <v>12429</v>
      </c>
      <c r="I20" s="4">
        <v>12530</v>
      </c>
      <c r="J20" s="13">
        <f t="shared" si="1"/>
        <v>12181.625</v>
      </c>
    </row>
    <row r="21" spans="1:10" ht="12" customHeight="1" x14ac:dyDescent="0.2">
      <c r="A21" s="7" t="s">
        <v>57</v>
      </c>
      <c r="B21" s="4">
        <v>8582</v>
      </c>
      <c r="C21" s="4">
        <v>8279</v>
      </c>
      <c r="D21" s="4">
        <v>7929</v>
      </c>
      <c r="E21" s="4">
        <v>7644</v>
      </c>
      <c r="F21" s="4">
        <v>7723</v>
      </c>
      <c r="G21" s="4">
        <v>7832</v>
      </c>
      <c r="H21" s="4">
        <v>7939</v>
      </c>
      <c r="I21" s="4">
        <v>8029</v>
      </c>
      <c r="J21" s="13">
        <f t="shared" si="1"/>
        <v>7994.625</v>
      </c>
    </row>
    <row r="22" spans="1:10" ht="12" customHeight="1" x14ac:dyDescent="0.2">
      <c r="A22" s="7" t="s">
        <v>58</v>
      </c>
      <c r="B22" s="4">
        <v>8016</v>
      </c>
      <c r="C22" s="4">
        <v>7455</v>
      </c>
      <c r="D22" s="4">
        <v>7127</v>
      </c>
      <c r="E22" s="4">
        <v>7037</v>
      </c>
      <c r="F22" s="4">
        <v>7023</v>
      </c>
      <c r="G22" s="4">
        <v>7420</v>
      </c>
      <c r="H22" s="4">
        <v>7629</v>
      </c>
      <c r="I22" s="4">
        <v>7595</v>
      </c>
      <c r="J22" s="13">
        <f t="shared" si="1"/>
        <v>7412.75</v>
      </c>
    </row>
    <row r="23" spans="1:10" ht="12" customHeight="1" x14ac:dyDescent="0.2">
      <c r="A23" s="7" t="s">
        <v>59</v>
      </c>
      <c r="B23" s="4">
        <v>3056</v>
      </c>
      <c r="C23" s="4">
        <v>2858</v>
      </c>
      <c r="D23" s="4">
        <v>2784</v>
      </c>
      <c r="E23" s="4">
        <v>2824</v>
      </c>
      <c r="F23" s="4">
        <v>2791</v>
      </c>
      <c r="G23" s="4">
        <v>2913</v>
      </c>
      <c r="H23" s="4">
        <v>2938</v>
      </c>
      <c r="I23" s="4">
        <v>2965</v>
      </c>
      <c r="J23" s="13">
        <f t="shared" si="1"/>
        <v>2891.125</v>
      </c>
    </row>
    <row r="24" spans="1:10" s="17" customFormat="1" ht="24.75" customHeight="1" x14ac:dyDescent="0.2">
      <c r="A24" s="14" t="s">
        <v>60</v>
      </c>
      <c r="B24" s="15">
        <v>57210</v>
      </c>
      <c r="C24" s="15">
        <v>54729</v>
      </c>
      <c r="D24" s="15">
        <v>52863</v>
      </c>
      <c r="E24" s="15">
        <v>51914</v>
      </c>
      <c r="F24" s="15">
        <v>52184</v>
      </c>
      <c r="G24" s="15">
        <v>53729</v>
      </c>
      <c r="H24" s="15">
        <v>55077</v>
      </c>
      <c r="I24" s="15">
        <v>55558</v>
      </c>
      <c r="J24" s="16">
        <f t="shared" si="1"/>
        <v>54158</v>
      </c>
    </row>
    <row r="25" spans="1:10" ht="12" customHeight="1" x14ac:dyDescent="0.2">
      <c r="A25" s="7" t="s">
        <v>61</v>
      </c>
      <c r="B25" s="4">
        <v>10191</v>
      </c>
      <c r="C25" s="4">
        <v>8962</v>
      </c>
      <c r="D25" s="4">
        <v>8969</v>
      </c>
      <c r="E25" s="4">
        <v>9543</v>
      </c>
      <c r="F25" s="4">
        <v>9565</v>
      </c>
      <c r="G25" s="4">
        <v>9899</v>
      </c>
      <c r="H25" s="4">
        <v>10203</v>
      </c>
      <c r="I25" s="4">
        <v>10359</v>
      </c>
      <c r="J25" s="13">
        <f t="shared" si="1"/>
        <v>9711.375</v>
      </c>
    </row>
    <row r="26" spans="1:10" ht="12" customHeight="1" x14ac:dyDescent="0.2">
      <c r="A26" s="7" t="s">
        <v>62</v>
      </c>
      <c r="B26" s="4">
        <v>33326</v>
      </c>
      <c r="C26" s="4">
        <v>30600</v>
      </c>
      <c r="D26" s="4">
        <v>29213</v>
      </c>
      <c r="E26" s="4">
        <v>28749</v>
      </c>
      <c r="F26" s="4">
        <v>28262</v>
      </c>
      <c r="G26" s="4">
        <v>29080</v>
      </c>
      <c r="H26" s="4">
        <v>29813</v>
      </c>
      <c r="I26" s="4">
        <v>29959</v>
      </c>
      <c r="J26" s="13">
        <f t="shared" si="1"/>
        <v>29875.25</v>
      </c>
    </row>
    <row r="27" spans="1:10" ht="12" customHeight="1" x14ac:dyDescent="0.2">
      <c r="A27" s="7" t="s">
        <v>63</v>
      </c>
      <c r="B27" s="4">
        <v>22359</v>
      </c>
      <c r="C27" s="4">
        <v>21302</v>
      </c>
      <c r="D27" s="4">
        <v>20990</v>
      </c>
      <c r="E27" s="4">
        <v>21042</v>
      </c>
      <c r="F27" s="4">
        <v>20945</v>
      </c>
      <c r="G27" s="4">
        <v>21209</v>
      </c>
      <c r="H27" s="4">
        <v>21182</v>
      </c>
      <c r="I27" s="4">
        <v>21416</v>
      </c>
      <c r="J27" s="13">
        <f t="shared" si="1"/>
        <v>21305.625</v>
      </c>
    </row>
    <row r="28" spans="1:10" ht="12" customHeight="1" x14ac:dyDescent="0.2">
      <c r="A28" s="7" t="s">
        <v>64</v>
      </c>
      <c r="B28" s="4">
        <v>9043</v>
      </c>
      <c r="C28" s="4">
        <v>8525</v>
      </c>
      <c r="D28" s="4">
        <v>7922</v>
      </c>
      <c r="E28" s="4">
        <v>7595</v>
      </c>
      <c r="F28" s="4">
        <v>8160</v>
      </c>
      <c r="G28" s="4">
        <v>8406</v>
      </c>
      <c r="H28" s="4">
        <v>8589</v>
      </c>
      <c r="I28" s="4">
        <v>8718</v>
      </c>
      <c r="J28" s="13">
        <f t="shared" si="1"/>
        <v>8369.75</v>
      </c>
    </row>
    <row r="29" spans="1:10" ht="12" customHeight="1" x14ac:dyDescent="0.2">
      <c r="A29" s="7" t="s">
        <v>65</v>
      </c>
      <c r="B29" s="4">
        <v>4914</v>
      </c>
      <c r="C29" s="4">
        <v>4882</v>
      </c>
      <c r="D29" s="4">
        <v>4540</v>
      </c>
      <c r="E29" s="4">
        <v>3786</v>
      </c>
      <c r="F29" s="4">
        <v>4118</v>
      </c>
      <c r="G29" s="4">
        <v>4363</v>
      </c>
      <c r="H29" s="4">
        <v>4161</v>
      </c>
      <c r="I29" s="4">
        <v>4748</v>
      </c>
      <c r="J29" s="13">
        <f t="shared" si="1"/>
        <v>4439</v>
      </c>
    </row>
    <row r="30" spans="1:10" ht="12" customHeight="1" x14ac:dyDescent="0.2">
      <c r="A30" s="7" t="s">
        <v>66</v>
      </c>
      <c r="B30" s="4">
        <v>21818</v>
      </c>
      <c r="C30" s="4">
        <v>20521</v>
      </c>
      <c r="D30" s="4">
        <v>19986</v>
      </c>
      <c r="E30" s="4">
        <v>19920</v>
      </c>
      <c r="F30" s="4">
        <v>19765</v>
      </c>
      <c r="G30" s="4">
        <v>20638</v>
      </c>
      <c r="H30" s="4">
        <v>20760</v>
      </c>
      <c r="I30" s="4">
        <v>20896</v>
      </c>
      <c r="J30" s="13">
        <f t="shared" si="1"/>
        <v>20538</v>
      </c>
    </row>
    <row r="31" spans="1:10" ht="12" customHeight="1" x14ac:dyDescent="0.2">
      <c r="A31" s="7" t="s">
        <v>67</v>
      </c>
      <c r="B31" s="4">
        <v>7938</v>
      </c>
      <c r="C31" s="4">
        <v>7380</v>
      </c>
      <c r="D31" s="4">
        <v>7207</v>
      </c>
      <c r="E31" s="4">
        <v>7174</v>
      </c>
      <c r="F31" s="4">
        <v>7187</v>
      </c>
      <c r="G31" s="4">
        <v>7647</v>
      </c>
      <c r="H31" s="4">
        <v>8061</v>
      </c>
      <c r="I31" s="4">
        <v>8193</v>
      </c>
      <c r="J31" s="13">
        <f t="shared" si="1"/>
        <v>7598.375</v>
      </c>
    </row>
    <row r="32" spans="1:10" ht="12" customHeight="1" x14ac:dyDescent="0.2">
      <c r="A32" s="7" t="s">
        <v>68</v>
      </c>
      <c r="B32" s="4">
        <v>14788</v>
      </c>
      <c r="C32" s="4">
        <v>13902</v>
      </c>
      <c r="D32" s="4">
        <v>13739</v>
      </c>
      <c r="E32" s="4">
        <v>13360</v>
      </c>
      <c r="F32" s="4">
        <v>13541</v>
      </c>
      <c r="G32" s="4">
        <v>14226</v>
      </c>
      <c r="H32" s="4">
        <v>14555</v>
      </c>
      <c r="I32" s="4">
        <v>14528</v>
      </c>
      <c r="J32" s="13">
        <f t="shared" si="1"/>
        <v>14079.875</v>
      </c>
    </row>
    <row r="33" spans="1:10" ht="12" customHeight="1" x14ac:dyDescent="0.2">
      <c r="A33" s="7" t="s">
        <v>69</v>
      </c>
      <c r="B33" s="4">
        <v>68</v>
      </c>
      <c r="C33" s="4">
        <v>63</v>
      </c>
      <c r="D33" s="4">
        <v>62</v>
      </c>
      <c r="E33" s="4">
        <v>60</v>
      </c>
      <c r="F33" s="4">
        <v>63</v>
      </c>
      <c r="G33" s="4">
        <v>55</v>
      </c>
      <c r="H33" s="4">
        <v>58</v>
      </c>
      <c r="I33" s="4">
        <v>45</v>
      </c>
      <c r="J33" s="13">
        <f t="shared" si="1"/>
        <v>59.25</v>
      </c>
    </row>
    <row r="34" spans="1:10" ht="12" customHeight="1" x14ac:dyDescent="0.2">
      <c r="A34" s="7" t="s">
        <v>70</v>
      </c>
      <c r="B34" s="4">
        <v>43</v>
      </c>
      <c r="C34" s="4">
        <v>42</v>
      </c>
      <c r="D34" s="4">
        <v>40</v>
      </c>
      <c r="E34" s="4">
        <v>47</v>
      </c>
      <c r="F34" s="4">
        <v>40</v>
      </c>
      <c r="G34" s="4">
        <v>41</v>
      </c>
      <c r="H34" s="4">
        <v>45</v>
      </c>
      <c r="I34" s="4">
        <v>45</v>
      </c>
      <c r="J34" s="13">
        <f t="shared" si="1"/>
        <v>42.875</v>
      </c>
    </row>
    <row r="35" spans="1:10" s="17" customFormat="1" ht="24.75" customHeight="1" x14ac:dyDescent="0.2">
      <c r="A35" s="14" t="s">
        <v>71</v>
      </c>
      <c r="B35" s="15">
        <v>124488</v>
      </c>
      <c r="C35" s="15">
        <v>116179</v>
      </c>
      <c r="D35" s="15">
        <v>112668</v>
      </c>
      <c r="E35" s="15">
        <v>111276</v>
      </c>
      <c r="F35" s="15">
        <v>111646</v>
      </c>
      <c r="G35" s="15">
        <v>115564</v>
      </c>
      <c r="H35" s="15">
        <v>117427</v>
      </c>
      <c r="I35" s="15">
        <v>118907</v>
      </c>
      <c r="J35" s="16">
        <f t="shared" si="1"/>
        <v>116019.375</v>
      </c>
    </row>
    <row r="36" spans="1:10" ht="12" customHeight="1" x14ac:dyDescent="0.2">
      <c r="A36" s="7" t="s">
        <v>72</v>
      </c>
      <c r="B36" s="4">
        <v>15416</v>
      </c>
      <c r="C36" s="4">
        <v>14355</v>
      </c>
      <c r="D36" s="4">
        <v>14139</v>
      </c>
      <c r="E36" s="4">
        <v>14272</v>
      </c>
      <c r="F36" s="4">
        <v>14095</v>
      </c>
      <c r="G36" s="4">
        <v>14695</v>
      </c>
      <c r="H36" s="4">
        <v>14802</v>
      </c>
      <c r="I36" s="4">
        <v>14652</v>
      </c>
      <c r="J36" s="13">
        <f t="shared" si="1"/>
        <v>14553.25</v>
      </c>
    </row>
    <row r="37" spans="1:10" ht="12" customHeight="1" x14ac:dyDescent="0.2">
      <c r="A37" s="7" t="s">
        <v>73</v>
      </c>
      <c r="B37" s="4">
        <v>11329</v>
      </c>
      <c r="C37" s="4">
        <v>10572</v>
      </c>
      <c r="D37" s="4">
        <v>10266</v>
      </c>
      <c r="E37" s="4">
        <v>10180</v>
      </c>
      <c r="F37" s="4">
        <v>10203</v>
      </c>
      <c r="G37" s="4">
        <v>10652</v>
      </c>
      <c r="H37" s="4">
        <v>11010</v>
      </c>
      <c r="I37" s="4">
        <v>10927</v>
      </c>
      <c r="J37" s="13">
        <f t="shared" si="1"/>
        <v>10642.375</v>
      </c>
    </row>
    <row r="38" spans="1:10" ht="12" customHeight="1" x14ac:dyDescent="0.2">
      <c r="A38" s="7" t="s">
        <v>74</v>
      </c>
      <c r="B38" s="4">
        <v>4435</v>
      </c>
      <c r="C38" s="4">
        <v>4348</v>
      </c>
      <c r="D38" s="4">
        <v>4205</v>
      </c>
      <c r="E38" s="4">
        <v>4131</v>
      </c>
      <c r="F38" s="4">
        <v>4210</v>
      </c>
      <c r="G38" s="4">
        <v>4319</v>
      </c>
      <c r="H38" s="4">
        <v>4400</v>
      </c>
      <c r="I38" s="4">
        <v>4401</v>
      </c>
      <c r="J38" s="13">
        <f t="shared" si="1"/>
        <v>4306.125</v>
      </c>
    </row>
    <row r="39" spans="1:10" ht="12" customHeight="1" x14ac:dyDescent="0.2">
      <c r="A39" s="7" t="s">
        <v>75</v>
      </c>
      <c r="B39" s="4">
        <v>16442</v>
      </c>
      <c r="C39" s="4">
        <v>15720</v>
      </c>
      <c r="D39" s="4">
        <v>15499</v>
      </c>
      <c r="E39" s="4">
        <v>15700</v>
      </c>
      <c r="F39" s="4">
        <v>15545</v>
      </c>
      <c r="G39" s="4">
        <v>15817</v>
      </c>
      <c r="H39" s="4">
        <v>15682</v>
      </c>
      <c r="I39" s="4">
        <v>15696</v>
      </c>
      <c r="J39" s="13">
        <f t="shared" si="1"/>
        <v>15762.625</v>
      </c>
    </row>
    <row r="40" spans="1:10" ht="12" customHeight="1" x14ac:dyDescent="0.2">
      <c r="A40" s="7" t="s">
        <v>76</v>
      </c>
      <c r="B40" s="4">
        <v>8310</v>
      </c>
      <c r="C40" s="4">
        <v>7937</v>
      </c>
      <c r="D40" s="4">
        <v>7706</v>
      </c>
      <c r="E40" s="4">
        <v>7653</v>
      </c>
      <c r="F40" s="4">
        <v>7448</v>
      </c>
      <c r="G40" s="4">
        <v>7634</v>
      </c>
      <c r="H40" s="4">
        <v>7621</v>
      </c>
      <c r="I40" s="4">
        <v>7561</v>
      </c>
      <c r="J40" s="13">
        <f t="shared" si="1"/>
        <v>7733.75</v>
      </c>
    </row>
    <row r="41" spans="1:10" ht="12" customHeight="1" x14ac:dyDescent="0.2">
      <c r="A41" s="7" t="s">
        <v>77</v>
      </c>
      <c r="B41" s="4">
        <v>12974</v>
      </c>
      <c r="C41" s="4">
        <v>12330</v>
      </c>
      <c r="D41" s="4">
        <v>11887</v>
      </c>
      <c r="E41" s="4">
        <v>11737</v>
      </c>
      <c r="F41" s="4">
        <v>11906</v>
      </c>
      <c r="G41" s="4">
        <v>12401</v>
      </c>
      <c r="H41" s="4">
        <v>12581</v>
      </c>
      <c r="I41" s="4">
        <v>12647</v>
      </c>
      <c r="J41" s="13">
        <f t="shared" si="1"/>
        <v>12307.875</v>
      </c>
    </row>
    <row r="42" spans="1:10" ht="12" customHeight="1" x14ac:dyDescent="0.2">
      <c r="A42" s="7" t="s">
        <v>78</v>
      </c>
      <c r="B42" s="4">
        <v>7047</v>
      </c>
      <c r="C42" s="4">
        <v>6799</v>
      </c>
      <c r="D42" s="4">
        <v>6679</v>
      </c>
      <c r="E42" s="4">
        <v>6860</v>
      </c>
      <c r="F42" s="4">
        <v>6863</v>
      </c>
      <c r="G42" s="4">
        <v>6932</v>
      </c>
      <c r="H42" s="4">
        <v>6939</v>
      </c>
      <c r="I42" s="4">
        <v>7047</v>
      </c>
      <c r="J42" s="13">
        <f t="shared" si="1"/>
        <v>6895.75</v>
      </c>
    </row>
    <row r="43" spans="1:10" s="17" customFormat="1" ht="24.75" customHeight="1" x14ac:dyDescent="0.2">
      <c r="A43" s="14" t="s">
        <v>79</v>
      </c>
      <c r="B43" s="15">
        <v>75953</v>
      </c>
      <c r="C43" s="15">
        <v>72061</v>
      </c>
      <c r="D43" s="15">
        <v>70381</v>
      </c>
      <c r="E43" s="15">
        <v>70533</v>
      </c>
      <c r="F43" s="15">
        <v>70270</v>
      </c>
      <c r="G43" s="15">
        <v>72450</v>
      </c>
      <c r="H43" s="15">
        <v>73035</v>
      </c>
      <c r="I43" s="15">
        <v>72931</v>
      </c>
      <c r="J43" s="16">
        <f t="shared" si="1"/>
        <v>72201.75</v>
      </c>
    </row>
    <row r="44" spans="1:10" ht="12" customHeight="1" x14ac:dyDescent="0.2">
      <c r="A44" s="7" t="s">
        <v>80</v>
      </c>
      <c r="B44" s="4">
        <v>9741</v>
      </c>
      <c r="C44" s="4">
        <v>9187</v>
      </c>
      <c r="D44" s="4">
        <v>8923</v>
      </c>
      <c r="E44" s="4">
        <v>8903</v>
      </c>
      <c r="F44" s="4">
        <v>9110</v>
      </c>
      <c r="G44" s="4">
        <v>9415</v>
      </c>
      <c r="H44" s="4">
        <v>9874</v>
      </c>
      <c r="I44" s="4">
        <v>10147</v>
      </c>
      <c r="J44" s="13">
        <f t="shared" si="1"/>
        <v>9412.5</v>
      </c>
    </row>
    <row r="45" spans="1:10" ht="12" customHeight="1" x14ac:dyDescent="0.2">
      <c r="A45" s="7" t="s">
        <v>81</v>
      </c>
      <c r="B45" s="4">
        <v>6619</v>
      </c>
      <c r="C45" s="4">
        <v>5692</v>
      </c>
      <c r="D45" s="4">
        <v>5157</v>
      </c>
      <c r="E45" s="4">
        <v>5783</v>
      </c>
      <c r="F45" s="4">
        <v>6408</v>
      </c>
      <c r="G45" s="4">
        <v>6055</v>
      </c>
      <c r="H45" s="4">
        <v>6365</v>
      </c>
      <c r="I45" s="4">
        <v>6498</v>
      </c>
      <c r="J45" s="13">
        <f t="shared" si="1"/>
        <v>6072.125</v>
      </c>
    </row>
    <row r="46" spans="1:10" ht="12" customHeight="1" x14ac:dyDescent="0.2">
      <c r="A46" s="7" t="s">
        <v>82</v>
      </c>
      <c r="B46" s="4">
        <v>9857</v>
      </c>
      <c r="C46" s="4">
        <v>9246</v>
      </c>
      <c r="D46" s="4">
        <v>8661</v>
      </c>
      <c r="E46" s="4">
        <v>8479</v>
      </c>
      <c r="F46" s="4">
        <v>8579</v>
      </c>
      <c r="G46" s="4">
        <v>8980</v>
      </c>
      <c r="H46" s="4">
        <v>9270</v>
      </c>
      <c r="I46" s="4">
        <v>9503</v>
      </c>
      <c r="J46" s="13">
        <f t="shared" si="1"/>
        <v>9071.875</v>
      </c>
    </row>
    <row r="47" spans="1:10" ht="12" customHeight="1" x14ac:dyDescent="0.2">
      <c r="A47" s="7" t="s">
        <v>83</v>
      </c>
      <c r="B47" s="4">
        <v>3834</v>
      </c>
      <c r="C47" s="4">
        <v>3365</v>
      </c>
      <c r="D47" s="4">
        <v>3187</v>
      </c>
      <c r="E47" s="4">
        <v>3522</v>
      </c>
      <c r="F47" s="4">
        <v>3599</v>
      </c>
      <c r="G47" s="4">
        <v>3646</v>
      </c>
      <c r="H47" s="4">
        <v>3628</v>
      </c>
      <c r="I47" s="4">
        <v>3522</v>
      </c>
      <c r="J47" s="13">
        <f t="shared" si="1"/>
        <v>3537.875</v>
      </c>
    </row>
    <row r="48" spans="1:10" ht="12" customHeight="1" x14ac:dyDescent="0.2">
      <c r="A48" s="7" t="s">
        <v>84</v>
      </c>
      <c r="B48" s="4">
        <v>8054</v>
      </c>
      <c r="C48" s="4">
        <v>7476</v>
      </c>
      <c r="D48" s="4">
        <v>7297</v>
      </c>
      <c r="E48" s="4">
        <v>7027</v>
      </c>
      <c r="F48" s="4">
        <v>7207</v>
      </c>
      <c r="G48" s="4">
        <v>7207</v>
      </c>
      <c r="H48" s="4">
        <v>7196</v>
      </c>
      <c r="I48" s="4">
        <v>7834</v>
      </c>
      <c r="J48" s="13">
        <f t="shared" si="1"/>
        <v>7412.25</v>
      </c>
    </row>
    <row r="49" spans="1:10" ht="12" customHeight="1" x14ac:dyDescent="0.2">
      <c r="A49" s="7" t="s">
        <v>85</v>
      </c>
      <c r="B49" s="4">
        <v>66274</v>
      </c>
      <c r="C49" s="4">
        <v>62658</v>
      </c>
      <c r="D49" s="4">
        <v>59587</v>
      </c>
      <c r="E49" s="4">
        <v>58608</v>
      </c>
      <c r="F49" s="4">
        <v>59431</v>
      </c>
      <c r="G49" s="4">
        <v>60943</v>
      </c>
      <c r="H49" s="4">
        <v>61774</v>
      </c>
      <c r="I49" s="4">
        <v>61875</v>
      </c>
      <c r="J49" s="13">
        <f t="shared" si="1"/>
        <v>61393.75</v>
      </c>
    </row>
    <row r="50" spans="1:10" ht="12" customHeight="1" x14ac:dyDescent="0.2">
      <c r="A50" s="7" t="s">
        <v>86</v>
      </c>
      <c r="B50" s="4">
        <v>3717</v>
      </c>
      <c r="C50" s="4">
        <v>3628</v>
      </c>
      <c r="D50" s="4">
        <v>3489</v>
      </c>
      <c r="E50" s="4">
        <v>3488</v>
      </c>
      <c r="F50" s="4">
        <v>3599</v>
      </c>
      <c r="G50" s="4">
        <v>3642</v>
      </c>
      <c r="H50" s="4">
        <v>3706</v>
      </c>
      <c r="I50" s="4">
        <v>3708</v>
      </c>
      <c r="J50" s="13">
        <f t="shared" si="1"/>
        <v>3622.125</v>
      </c>
    </row>
    <row r="51" spans="1:10" ht="12" customHeight="1" x14ac:dyDescent="0.2">
      <c r="A51" s="7" t="s">
        <v>87</v>
      </c>
      <c r="B51" s="4">
        <v>446</v>
      </c>
      <c r="C51" s="4">
        <v>409</v>
      </c>
      <c r="D51" s="4">
        <v>392</v>
      </c>
      <c r="E51" s="4">
        <v>392</v>
      </c>
      <c r="F51" s="4">
        <v>398</v>
      </c>
      <c r="G51" s="4">
        <v>436</v>
      </c>
      <c r="H51" s="4">
        <v>456</v>
      </c>
      <c r="I51" s="4">
        <v>442</v>
      </c>
      <c r="J51" s="13">
        <f t="shared" si="1"/>
        <v>421.375</v>
      </c>
    </row>
    <row r="52" spans="1:10" ht="12" customHeight="1" x14ac:dyDescent="0.2">
      <c r="A52" s="7" t="s">
        <v>88</v>
      </c>
      <c r="B52" s="4">
        <v>333</v>
      </c>
      <c r="C52" s="4">
        <v>290</v>
      </c>
      <c r="D52" s="4">
        <v>277</v>
      </c>
      <c r="E52" s="4">
        <v>293</v>
      </c>
      <c r="F52" s="4">
        <v>283</v>
      </c>
      <c r="G52" s="4">
        <v>295</v>
      </c>
      <c r="H52" s="4">
        <v>316</v>
      </c>
      <c r="I52" s="4">
        <v>312</v>
      </c>
      <c r="J52" s="13">
        <f t="shared" si="1"/>
        <v>299.875</v>
      </c>
    </row>
    <row r="53" spans="1:10" ht="12" customHeight="1" x14ac:dyDescent="0.2">
      <c r="A53" s="7" t="s">
        <v>89</v>
      </c>
      <c r="B53" s="4">
        <v>13</v>
      </c>
      <c r="C53" s="4">
        <v>13</v>
      </c>
      <c r="D53" s="4">
        <v>14</v>
      </c>
      <c r="E53" s="4">
        <v>16</v>
      </c>
      <c r="F53" s="4">
        <v>15</v>
      </c>
      <c r="G53" s="4">
        <v>14</v>
      </c>
      <c r="H53" s="4">
        <v>13</v>
      </c>
      <c r="I53" s="4">
        <v>12</v>
      </c>
      <c r="J53" s="13">
        <f t="shared" si="1"/>
        <v>13.75</v>
      </c>
    </row>
    <row r="54" spans="1:10" ht="12" customHeight="1" x14ac:dyDescent="0.2">
      <c r="A54" s="7" t="s">
        <v>90</v>
      </c>
      <c r="B54" s="4">
        <v>28</v>
      </c>
      <c r="C54" s="4">
        <v>29</v>
      </c>
      <c r="D54" s="4">
        <v>25</v>
      </c>
      <c r="E54" s="4">
        <v>22</v>
      </c>
      <c r="F54" s="4">
        <v>17</v>
      </c>
      <c r="G54" s="4">
        <v>14</v>
      </c>
      <c r="H54" s="4">
        <v>12</v>
      </c>
      <c r="I54" s="4">
        <v>14</v>
      </c>
      <c r="J54" s="13">
        <f t="shared" si="1"/>
        <v>20.125</v>
      </c>
    </row>
    <row r="55" spans="1:10" ht="12" customHeight="1" x14ac:dyDescent="0.2">
      <c r="A55" s="7" t="s">
        <v>91</v>
      </c>
      <c r="B55" s="4">
        <v>18</v>
      </c>
      <c r="C55" s="4">
        <v>16</v>
      </c>
      <c r="D55" s="4">
        <v>13</v>
      </c>
      <c r="E55" s="4">
        <v>14</v>
      </c>
      <c r="F55" s="4">
        <v>14</v>
      </c>
      <c r="G55" s="4">
        <v>14</v>
      </c>
      <c r="H55" s="4">
        <v>9</v>
      </c>
      <c r="I55" s="4">
        <v>9</v>
      </c>
      <c r="J55" s="13">
        <f t="shared" si="1"/>
        <v>13.375</v>
      </c>
    </row>
    <row r="56" spans="1:10" ht="12" customHeight="1" x14ac:dyDescent="0.2">
      <c r="A56" s="7" t="s">
        <v>92</v>
      </c>
      <c r="B56" s="4">
        <v>58</v>
      </c>
      <c r="C56" s="4">
        <v>53</v>
      </c>
      <c r="D56" s="4">
        <v>52</v>
      </c>
      <c r="E56" s="4">
        <v>55</v>
      </c>
      <c r="F56" s="4">
        <v>52</v>
      </c>
      <c r="G56" s="4">
        <v>57</v>
      </c>
      <c r="H56" s="4">
        <v>57</v>
      </c>
      <c r="I56" s="4">
        <v>56</v>
      </c>
      <c r="J56" s="13">
        <f t="shared" si="1"/>
        <v>55</v>
      </c>
    </row>
    <row r="57" spans="1:10" ht="12" customHeight="1" x14ac:dyDescent="0.2">
      <c r="A57" s="7" t="s">
        <v>93</v>
      </c>
      <c r="B57" s="4">
        <v>16</v>
      </c>
      <c r="C57" s="4">
        <v>16</v>
      </c>
      <c r="D57" s="4">
        <v>12</v>
      </c>
      <c r="E57" s="4">
        <v>15</v>
      </c>
      <c r="F57" s="4">
        <v>12</v>
      </c>
      <c r="G57" s="4">
        <v>12</v>
      </c>
      <c r="H57" s="4">
        <v>15</v>
      </c>
      <c r="I57" s="4">
        <v>15</v>
      </c>
      <c r="J57" s="13">
        <f t="shared" si="1"/>
        <v>14.125</v>
      </c>
    </row>
    <row r="58" spans="1:10" ht="12" customHeight="1" x14ac:dyDescent="0.2">
      <c r="A58" s="7" t="s">
        <v>94</v>
      </c>
      <c r="B58" s="4">
        <v>7</v>
      </c>
      <c r="C58" s="4">
        <v>6</v>
      </c>
      <c r="D58" s="4">
        <v>4</v>
      </c>
      <c r="E58" s="4">
        <v>6</v>
      </c>
      <c r="F58" s="4">
        <v>6</v>
      </c>
      <c r="G58" s="4">
        <v>13</v>
      </c>
      <c r="H58" s="4">
        <v>12</v>
      </c>
      <c r="I58" s="4">
        <v>10</v>
      </c>
      <c r="J58" s="13">
        <f t="shared" si="1"/>
        <v>8</v>
      </c>
    </row>
    <row r="59" spans="1:10" ht="12" customHeight="1" x14ac:dyDescent="0.2">
      <c r="A59" s="7" t="s">
        <v>95</v>
      </c>
      <c r="B59" s="4">
        <v>35</v>
      </c>
      <c r="C59" s="4">
        <v>38</v>
      </c>
      <c r="D59" s="4">
        <v>33</v>
      </c>
      <c r="E59" s="4">
        <v>27</v>
      </c>
      <c r="F59" s="4">
        <v>24</v>
      </c>
      <c r="G59" s="4">
        <v>26</v>
      </c>
      <c r="H59" s="4">
        <v>21</v>
      </c>
      <c r="I59" s="4">
        <v>23</v>
      </c>
      <c r="J59" s="13">
        <f t="shared" si="1"/>
        <v>28.375</v>
      </c>
    </row>
    <row r="60" spans="1:10" ht="12" customHeight="1" x14ac:dyDescent="0.2">
      <c r="A60" s="7" t="s">
        <v>96</v>
      </c>
      <c r="B60" s="4">
        <v>570</v>
      </c>
      <c r="C60" s="4">
        <v>554</v>
      </c>
      <c r="D60" s="4">
        <v>569</v>
      </c>
      <c r="E60" s="4">
        <v>567</v>
      </c>
      <c r="F60" s="4">
        <v>566</v>
      </c>
      <c r="G60" s="4">
        <v>572</v>
      </c>
      <c r="H60" s="4">
        <v>591</v>
      </c>
      <c r="I60" s="4">
        <v>599</v>
      </c>
      <c r="J60" s="13">
        <f t="shared" si="1"/>
        <v>573.5</v>
      </c>
    </row>
    <row r="61" spans="1:10" ht="12" customHeight="1" x14ac:dyDescent="0.2">
      <c r="A61" s="7" t="s">
        <v>97</v>
      </c>
      <c r="B61" s="4">
        <v>307</v>
      </c>
      <c r="C61" s="4">
        <v>289</v>
      </c>
      <c r="D61" s="4">
        <v>284</v>
      </c>
      <c r="E61" s="4">
        <v>286</v>
      </c>
      <c r="F61" s="4">
        <v>293</v>
      </c>
      <c r="G61" s="4">
        <v>299</v>
      </c>
      <c r="H61" s="4">
        <v>322</v>
      </c>
      <c r="I61" s="4">
        <v>316</v>
      </c>
      <c r="J61" s="13">
        <f t="shared" si="1"/>
        <v>299.5</v>
      </c>
    </row>
    <row r="62" spans="1:10" ht="12" customHeight="1" x14ac:dyDescent="0.2">
      <c r="A62" s="7" t="s">
        <v>98</v>
      </c>
      <c r="B62" s="4">
        <v>368</v>
      </c>
      <c r="C62" s="4">
        <v>367</v>
      </c>
      <c r="D62" s="4">
        <v>346</v>
      </c>
      <c r="E62" s="4">
        <v>366</v>
      </c>
      <c r="F62" s="4">
        <v>376</v>
      </c>
      <c r="G62" s="4">
        <v>391</v>
      </c>
      <c r="H62" s="4">
        <v>420</v>
      </c>
      <c r="I62" s="4">
        <v>422</v>
      </c>
      <c r="J62" s="13">
        <f t="shared" si="1"/>
        <v>382</v>
      </c>
    </row>
    <row r="63" spans="1:10" ht="12" customHeight="1" x14ac:dyDescent="0.2">
      <c r="A63" s="7" t="s">
        <v>99</v>
      </c>
      <c r="B63" s="4">
        <v>105</v>
      </c>
      <c r="C63" s="4">
        <v>98</v>
      </c>
      <c r="D63" s="4">
        <v>93</v>
      </c>
      <c r="E63" s="4">
        <v>86</v>
      </c>
      <c r="F63" s="4">
        <v>86</v>
      </c>
      <c r="G63" s="4">
        <v>102</v>
      </c>
      <c r="H63" s="4">
        <v>107</v>
      </c>
      <c r="I63" s="4">
        <v>109</v>
      </c>
      <c r="J63" s="13">
        <f t="shared" si="1"/>
        <v>98.25</v>
      </c>
    </row>
    <row r="64" spans="1:10" ht="12" customHeight="1" x14ac:dyDescent="0.2">
      <c r="A64" s="7" t="s">
        <v>100</v>
      </c>
      <c r="B64" s="4">
        <v>43</v>
      </c>
      <c r="C64" s="4">
        <v>37</v>
      </c>
      <c r="D64" s="4">
        <v>37</v>
      </c>
      <c r="E64" s="4">
        <v>35</v>
      </c>
      <c r="F64" s="4">
        <v>41</v>
      </c>
      <c r="G64" s="4">
        <v>48</v>
      </c>
      <c r="H64" s="4">
        <v>42</v>
      </c>
      <c r="I64" s="4">
        <v>46</v>
      </c>
      <c r="J64" s="13">
        <f t="shared" si="1"/>
        <v>41.125</v>
      </c>
    </row>
    <row r="65" spans="1:10" ht="12" customHeight="1" x14ac:dyDescent="0.2">
      <c r="A65" s="7" t="s">
        <v>101</v>
      </c>
      <c r="B65" s="4">
        <v>152</v>
      </c>
      <c r="C65" s="4">
        <v>159</v>
      </c>
      <c r="D65" s="4">
        <v>144</v>
      </c>
      <c r="E65" s="4">
        <v>148</v>
      </c>
      <c r="F65" s="4">
        <v>142</v>
      </c>
      <c r="G65" s="4">
        <v>145</v>
      </c>
      <c r="H65" s="4">
        <v>145</v>
      </c>
      <c r="I65" s="4">
        <v>143</v>
      </c>
      <c r="J65" s="13">
        <f t="shared" si="1"/>
        <v>147.25</v>
      </c>
    </row>
    <row r="66" spans="1:10" ht="12" customHeight="1" x14ac:dyDescent="0.2">
      <c r="A66" s="7" t="s">
        <v>102</v>
      </c>
      <c r="B66" s="4">
        <v>149</v>
      </c>
      <c r="C66" s="4">
        <v>154</v>
      </c>
      <c r="D66" s="4">
        <v>159</v>
      </c>
      <c r="E66" s="4">
        <v>176</v>
      </c>
      <c r="F66" s="4">
        <v>184</v>
      </c>
      <c r="G66" s="4">
        <v>186</v>
      </c>
      <c r="H66" s="4">
        <v>180</v>
      </c>
      <c r="I66" s="4">
        <v>176</v>
      </c>
      <c r="J66" s="13">
        <f t="shared" si="1"/>
        <v>170.5</v>
      </c>
    </row>
    <row r="67" spans="1:10" ht="12" customHeight="1" x14ac:dyDescent="0.2">
      <c r="A67" s="7" t="s">
        <v>103</v>
      </c>
      <c r="B67" s="4">
        <v>39</v>
      </c>
      <c r="C67" s="4">
        <v>34</v>
      </c>
      <c r="D67" s="4">
        <v>40</v>
      </c>
      <c r="E67" s="4">
        <v>38</v>
      </c>
      <c r="F67" s="4">
        <v>35</v>
      </c>
      <c r="G67" s="4">
        <v>32</v>
      </c>
      <c r="H67" s="4">
        <v>36</v>
      </c>
      <c r="I67" s="4">
        <v>36</v>
      </c>
      <c r="J67" s="13">
        <f t="shared" si="1"/>
        <v>36.25</v>
      </c>
    </row>
    <row r="68" spans="1:10" ht="12" customHeight="1" x14ac:dyDescent="0.2">
      <c r="A68" s="7" t="s">
        <v>104</v>
      </c>
      <c r="B68" s="4">
        <v>275</v>
      </c>
      <c r="C68" s="4">
        <v>274</v>
      </c>
      <c r="D68" s="4">
        <v>254</v>
      </c>
      <c r="E68" s="4">
        <v>278</v>
      </c>
      <c r="F68" s="4">
        <v>283</v>
      </c>
      <c r="G68" s="4">
        <v>298</v>
      </c>
      <c r="H68" s="4">
        <v>315</v>
      </c>
      <c r="I68" s="4">
        <v>327</v>
      </c>
      <c r="J68" s="13">
        <f t="shared" si="1"/>
        <v>288</v>
      </c>
    </row>
    <row r="69" spans="1:10" s="17" customFormat="1" ht="24.75" customHeight="1" x14ac:dyDescent="0.2">
      <c r="A69" s="14" t="s">
        <v>105</v>
      </c>
      <c r="B69" s="15">
        <v>111058</v>
      </c>
      <c r="C69" s="15">
        <v>104088</v>
      </c>
      <c r="D69" s="15">
        <v>99049</v>
      </c>
      <c r="E69" s="15">
        <v>98630</v>
      </c>
      <c r="F69" s="15">
        <v>100760</v>
      </c>
      <c r="G69" s="15">
        <v>102842</v>
      </c>
      <c r="H69" s="15">
        <v>104882</v>
      </c>
      <c r="I69" s="15">
        <v>106154</v>
      </c>
      <c r="J69" s="16">
        <f t="shared" si="1"/>
        <v>103432.875</v>
      </c>
    </row>
    <row r="70" spans="1:10" ht="12" customHeight="1" x14ac:dyDescent="0.2">
      <c r="A70" s="7" t="s">
        <v>106</v>
      </c>
      <c r="B70" s="13">
        <v>7164</v>
      </c>
      <c r="C70" s="4">
        <v>7037</v>
      </c>
      <c r="D70" s="4">
        <v>6869</v>
      </c>
      <c r="E70" s="4">
        <v>6843</v>
      </c>
      <c r="F70" s="4">
        <v>6982</v>
      </c>
      <c r="G70" s="4">
        <v>7081</v>
      </c>
      <c r="H70" s="4">
        <v>7050</v>
      </c>
      <c r="I70" s="4">
        <v>7137</v>
      </c>
      <c r="J70" s="13">
        <f t="shared" si="1"/>
        <v>7020.375</v>
      </c>
    </row>
    <row r="71" spans="1:10" ht="12" customHeight="1" x14ac:dyDescent="0.2">
      <c r="A71" s="7" t="s">
        <v>107</v>
      </c>
      <c r="B71" s="13">
        <v>4203</v>
      </c>
      <c r="C71" s="4">
        <v>3870</v>
      </c>
      <c r="D71" s="4">
        <v>3819</v>
      </c>
      <c r="E71" s="4">
        <v>3901</v>
      </c>
      <c r="F71" s="4">
        <v>3858</v>
      </c>
      <c r="G71" s="4">
        <v>4034</v>
      </c>
      <c r="H71" s="4">
        <v>4100</v>
      </c>
      <c r="I71" s="4">
        <v>4034</v>
      </c>
      <c r="J71" s="13">
        <f t="shared" si="1"/>
        <v>3977.375</v>
      </c>
    </row>
    <row r="72" spans="1:10" ht="12" customHeight="1" x14ac:dyDescent="0.2">
      <c r="A72" s="7" t="s">
        <v>108</v>
      </c>
      <c r="B72" s="13">
        <v>8987</v>
      </c>
      <c r="C72" s="4">
        <v>8391</v>
      </c>
      <c r="D72" s="4">
        <v>8025</v>
      </c>
      <c r="E72" s="4">
        <v>7932</v>
      </c>
      <c r="F72" s="4">
        <v>8000</v>
      </c>
      <c r="G72" s="4">
        <v>8249</v>
      </c>
      <c r="H72" s="4">
        <v>8632</v>
      </c>
      <c r="I72" s="4">
        <v>8640</v>
      </c>
      <c r="J72" s="13">
        <f t="shared" si="1"/>
        <v>8357</v>
      </c>
    </row>
    <row r="73" spans="1:10" ht="12" customHeight="1" x14ac:dyDescent="0.2">
      <c r="A73" s="7" t="s">
        <v>109</v>
      </c>
      <c r="B73" s="13">
        <v>1159</v>
      </c>
      <c r="C73" s="4">
        <v>1124</v>
      </c>
      <c r="D73" s="4">
        <v>1102</v>
      </c>
      <c r="E73" s="4">
        <v>1109</v>
      </c>
      <c r="F73" s="4">
        <v>1119</v>
      </c>
      <c r="G73" s="4">
        <v>1133</v>
      </c>
      <c r="H73" s="4">
        <v>1122</v>
      </c>
      <c r="I73" s="4">
        <v>1095</v>
      </c>
      <c r="J73" s="13">
        <f t="shared" si="1"/>
        <v>1120.375</v>
      </c>
    </row>
    <row r="74" spans="1:10" ht="12" customHeight="1" x14ac:dyDescent="0.2">
      <c r="A74" s="7" t="s">
        <v>110</v>
      </c>
      <c r="B74" s="13">
        <v>2614</v>
      </c>
      <c r="C74" s="4">
        <v>2581</v>
      </c>
      <c r="D74" s="4">
        <v>2458</v>
      </c>
      <c r="E74" s="4">
        <v>2454</v>
      </c>
      <c r="F74" s="4">
        <v>2455</v>
      </c>
      <c r="G74" s="4">
        <v>2479</v>
      </c>
      <c r="H74" s="4">
        <v>2537</v>
      </c>
      <c r="I74" s="4">
        <v>2559</v>
      </c>
      <c r="J74" s="13">
        <f t="shared" si="1"/>
        <v>2517.125</v>
      </c>
    </row>
    <row r="75" spans="1:10" ht="12" customHeight="1" x14ac:dyDescent="0.2">
      <c r="A75" s="7" t="s">
        <v>111</v>
      </c>
      <c r="B75" s="13">
        <v>738</v>
      </c>
      <c r="C75" s="4">
        <v>713</v>
      </c>
      <c r="D75" s="4">
        <v>694</v>
      </c>
      <c r="E75" s="4">
        <v>709</v>
      </c>
      <c r="F75" s="4">
        <v>733</v>
      </c>
      <c r="G75" s="4">
        <v>770</v>
      </c>
      <c r="H75" s="4">
        <v>764</v>
      </c>
      <c r="I75" s="4">
        <v>753</v>
      </c>
      <c r="J75" s="13">
        <f t="shared" si="1"/>
        <v>734.25</v>
      </c>
    </row>
    <row r="76" spans="1:10" ht="12" customHeight="1" x14ac:dyDescent="0.2">
      <c r="A76" s="7" t="s">
        <v>112</v>
      </c>
      <c r="B76" s="13">
        <v>1224</v>
      </c>
      <c r="C76" s="4">
        <v>1143</v>
      </c>
      <c r="D76" s="4">
        <v>1151</v>
      </c>
      <c r="E76" s="4">
        <v>1143</v>
      </c>
      <c r="F76" s="4">
        <v>1143</v>
      </c>
      <c r="G76" s="4">
        <v>1198</v>
      </c>
      <c r="H76" s="4">
        <v>1181</v>
      </c>
      <c r="I76" s="4">
        <v>1224</v>
      </c>
      <c r="J76" s="13">
        <f t="shared" si="1"/>
        <v>1175.875</v>
      </c>
    </row>
    <row r="77" spans="1:10" ht="12" customHeight="1" x14ac:dyDescent="0.2">
      <c r="A77" s="7" t="s">
        <v>113</v>
      </c>
      <c r="B77" s="13">
        <v>570</v>
      </c>
      <c r="C77" s="4">
        <v>575</v>
      </c>
      <c r="D77" s="4">
        <v>592</v>
      </c>
      <c r="E77" s="4">
        <v>609</v>
      </c>
      <c r="F77" s="4">
        <v>661</v>
      </c>
      <c r="G77" s="4">
        <v>676</v>
      </c>
      <c r="H77" s="4">
        <v>707</v>
      </c>
      <c r="I77" s="4">
        <v>671</v>
      </c>
      <c r="J77" s="13">
        <f t="shared" si="1"/>
        <v>632.625</v>
      </c>
    </row>
    <row r="78" spans="1:10" ht="12" customHeight="1" x14ac:dyDescent="0.2">
      <c r="A78" s="7" t="s">
        <v>114</v>
      </c>
      <c r="B78" s="13">
        <v>13</v>
      </c>
      <c r="C78" s="4">
        <v>10</v>
      </c>
      <c r="D78" s="4">
        <v>11</v>
      </c>
      <c r="E78" s="4">
        <v>13</v>
      </c>
      <c r="F78" s="4">
        <v>13</v>
      </c>
      <c r="G78" s="4">
        <v>12</v>
      </c>
      <c r="H78" s="4">
        <v>11</v>
      </c>
      <c r="I78" s="4">
        <v>10</v>
      </c>
      <c r="J78" s="13">
        <f t="shared" si="1"/>
        <v>11.625</v>
      </c>
    </row>
    <row r="79" spans="1:10" ht="12" customHeight="1" x14ac:dyDescent="0.2">
      <c r="A79" s="7" t="s">
        <v>115</v>
      </c>
      <c r="B79" s="13">
        <v>21</v>
      </c>
      <c r="C79" s="4">
        <v>20</v>
      </c>
      <c r="D79" s="4">
        <v>16</v>
      </c>
      <c r="E79" s="4">
        <v>19</v>
      </c>
      <c r="F79" s="4">
        <v>17</v>
      </c>
      <c r="G79" s="4">
        <v>16</v>
      </c>
      <c r="H79" s="4">
        <v>13</v>
      </c>
      <c r="I79" s="4">
        <v>11</v>
      </c>
      <c r="J79" s="13">
        <f t="shared" si="1"/>
        <v>16.625</v>
      </c>
    </row>
    <row r="80" spans="1:10" ht="12" customHeight="1" x14ac:dyDescent="0.2">
      <c r="A80" s="7" t="s">
        <v>116</v>
      </c>
      <c r="B80" s="13">
        <v>14</v>
      </c>
      <c r="C80" s="4">
        <v>10</v>
      </c>
      <c r="D80" s="4">
        <v>9</v>
      </c>
      <c r="E80" s="4">
        <v>10</v>
      </c>
      <c r="F80" s="4">
        <v>9</v>
      </c>
      <c r="G80" s="4">
        <v>9</v>
      </c>
      <c r="H80" s="4">
        <v>7</v>
      </c>
      <c r="I80" s="4">
        <v>6</v>
      </c>
      <c r="J80" s="13">
        <f t="shared" si="1"/>
        <v>9.25</v>
      </c>
    </row>
    <row r="81" spans="1:10" ht="12" customHeight="1" x14ac:dyDescent="0.2">
      <c r="A81" s="7" t="s">
        <v>117</v>
      </c>
      <c r="B81" s="13">
        <v>13</v>
      </c>
      <c r="C81" s="4">
        <v>10</v>
      </c>
      <c r="D81" s="4">
        <v>10</v>
      </c>
      <c r="E81" s="4">
        <v>10</v>
      </c>
      <c r="F81" s="4">
        <v>12</v>
      </c>
      <c r="G81" s="4">
        <v>17</v>
      </c>
      <c r="H81" s="4">
        <v>15</v>
      </c>
      <c r="I81" s="4">
        <v>16</v>
      </c>
      <c r="J81" s="13">
        <f t="shared" si="1"/>
        <v>12.875</v>
      </c>
    </row>
    <row r="82" spans="1:10" ht="12" customHeight="1" x14ac:dyDescent="0.2">
      <c r="A82" s="7" t="s">
        <v>118</v>
      </c>
      <c r="B82" s="13">
        <v>13</v>
      </c>
      <c r="C82" s="4">
        <v>13</v>
      </c>
      <c r="D82" s="4">
        <v>9</v>
      </c>
      <c r="E82" s="4">
        <v>12</v>
      </c>
      <c r="F82" s="4">
        <v>16</v>
      </c>
      <c r="G82" s="4">
        <v>20</v>
      </c>
      <c r="H82" s="4">
        <v>22</v>
      </c>
      <c r="I82" s="4">
        <v>20</v>
      </c>
      <c r="J82" s="13">
        <f t="shared" si="1"/>
        <v>15.625</v>
      </c>
    </row>
    <row r="83" spans="1:10" ht="12" customHeight="1" x14ac:dyDescent="0.2">
      <c r="A83" s="7" t="s">
        <v>119</v>
      </c>
      <c r="B83" s="13">
        <v>6</v>
      </c>
      <c r="C83" s="4">
        <v>5</v>
      </c>
      <c r="D83" s="4">
        <v>5</v>
      </c>
      <c r="E83" s="4">
        <v>7</v>
      </c>
      <c r="F83" s="4">
        <v>9</v>
      </c>
      <c r="G83" s="4">
        <v>9</v>
      </c>
      <c r="H83" s="4">
        <v>8</v>
      </c>
      <c r="I83" s="4">
        <v>7</v>
      </c>
      <c r="J83" s="13">
        <f t="shared" si="1"/>
        <v>7</v>
      </c>
    </row>
    <row r="84" spans="1:10" ht="12" customHeight="1" x14ac:dyDescent="0.2">
      <c r="A84" s="7" t="s">
        <v>120</v>
      </c>
      <c r="B84" s="13">
        <v>47</v>
      </c>
      <c r="C84" s="4">
        <v>39</v>
      </c>
      <c r="D84" s="4">
        <v>42</v>
      </c>
      <c r="E84" s="4">
        <v>39</v>
      </c>
      <c r="F84" s="4">
        <v>34</v>
      </c>
      <c r="G84" s="4">
        <v>31</v>
      </c>
      <c r="H84" s="4">
        <v>31</v>
      </c>
      <c r="I84" s="4">
        <v>30</v>
      </c>
      <c r="J84" s="13">
        <f t="shared" si="1"/>
        <v>36.625</v>
      </c>
    </row>
    <row r="85" spans="1:10" ht="12" customHeight="1" x14ac:dyDescent="0.2">
      <c r="A85" s="7" t="s">
        <v>121</v>
      </c>
      <c r="B85" s="13">
        <v>75</v>
      </c>
      <c r="C85" s="4">
        <v>62</v>
      </c>
      <c r="D85" s="4">
        <v>60</v>
      </c>
      <c r="E85" s="4">
        <v>59</v>
      </c>
      <c r="F85" s="4">
        <v>53</v>
      </c>
      <c r="G85" s="4">
        <v>54</v>
      </c>
      <c r="H85" s="4">
        <v>57</v>
      </c>
      <c r="I85" s="4">
        <v>51</v>
      </c>
      <c r="J85" s="13">
        <f t="shared" si="1"/>
        <v>58.875</v>
      </c>
    </row>
    <row r="86" spans="1:10" ht="12" customHeight="1" x14ac:dyDescent="0.2">
      <c r="A86" s="7" t="s">
        <v>122</v>
      </c>
      <c r="B86" s="13">
        <v>19</v>
      </c>
      <c r="C86" s="4">
        <v>18</v>
      </c>
      <c r="D86" s="4">
        <v>17</v>
      </c>
      <c r="E86" s="4">
        <v>18</v>
      </c>
      <c r="F86" s="4">
        <v>19</v>
      </c>
      <c r="G86" s="4">
        <v>22</v>
      </c>
      <c r="H86" s="4">
        <v>23</v>
      </c>
      <c r="I86" s="4">
        <v>19</v>
      </c>
      <c r="J86" s="13">
        <f t="shared" si="1"/>
        <v>19.375</v>
      </c>
    </row>
    <row r="87" spans="1:10" ht="12" customHeight="1" x14ac:dyDescent="0.2">
      <c r="A87" s="7" t="s">
        <v>123</v>
      </c>
      <c r="B87" s="13">
        <v>9</v>
      </c>
      <c r="C87" s="4">
        <v>7</v>
      </c>
      <c r="D87" s="4">
        <v>8</v>
      </c>
      <c r="E87" s="4">
        <v>9</v>
      </c>
      <c r="F87" s="4">
        <v>10</v>
      </c>
      <c r="G87" s="4">
        <v>10</v>
      </c>
      <c r="H87" s="4">
        <v>10</v>
      </c>
      <c r="I87" s="4">
        <v>13</v>
      </c>
      <c r="J87" s="13">
        <f t="shared" si="1"/>
        <v>9.5</v>
      </c>
    </row>
    <row r="88" spans="1:10" s="17" customFormat="1" ht="24.75" customHeight="1" x14ac:dyDescent="0.2">
      <c r="A88" s="14" t="s">
        <v>124</v>
      </c>
      <c r="B88" s="15">
        <v>26889</v>
      </c>
      <c r="C88" s="15">
        <v>25628</v>
      </c>
      <c r="D88" s="15">
        <v>24897</v>
      </c>
      <c r="E88" s="15">
        <v>24896</v>
      </c>
      <c r="F88" s="15">
        <v>25143</v>
      </c>
      <c r="G88" s="15">
        <v>25820</v>
      </c>
      <c r="H88" s="15">
        <v>26290</v>
      </c>
      <c r="I88" s="15">
        <v>26296</v>
      </c>
      <c r="J88" s="16">
        <f t="shared" si="1"/>
        <v>25732.375</v>
      </c>
    </row>
    <row r="89" spans="1:10" ht="12" customHeight="1" x14ac:dyDescent="0.2">
      <c r="A89" s="8" t="s">
        <v>125</v>
      </c>
      <c r="B89" s="13">
        <v>1120</v>
      </c>
      <c r="C89" s="4">
        <v>1077</v>
      </c>
      <c r="D89" s="4">
        <v>1021</v>
      </c>
      <c r="E89" s="4">
        <v>1031</v>
      </c>
      <c r="F89" s="4">
        <v>1025</v>
      </c>
      <c r="G89" s="4">
        <v>1075</v>
      </c>
      <c r="H89" s="4">
        <v>1044</v>
      </c>
      <c r="I89" s="4">
        <v>1028</v>
      </c>
      <c r="J89" s="13">
        <f t="shared" si="1"/>
        <v>1052.625</v>
      </c>
    </row>
    <row r="90" spans="1:10" ht="12" customHeight="1" x14ac:dyDescent="0.2">
      <c r="A90" s="8" t="s">
        <v>126</v>
      </c>
      <c r="B90" s="13">
        <v>293</v>
      </c>
      <c r="C90" s="4">
        <v>304</v>
      </c>
      <c r="D90" s="4">
        <v>291</v>
      </c>
      <c r="E90" s="4">
        <v>318</v>
      </c>
      <c r="F90" s="4">
        <v>300</v>
      </c>
      <c r="G90" s="4">
        <v>328</v>
      </c>
      <c r="H90" s="4">
        <v>317</v>
      </c>
      <c r="I90" s="4">
        <v>290</v>
      </c>
      <c r="J90" s="13">
        <f t="shared" si="1"/>
        <v>305.125</v>
      </c>
    </row>
    <row r="91" spans="1:10" ht="12" customHeight="1" x14ac:dyDescent="0.2">
      <c r="A91" s="8" t="s">
        <v>127</v>
      </c>
      <c r="B91" s="13">
        <v>75487</v>
      </c>
      <c r="C91" s="4">
        <v>70661</v>
      </c>
      <c r="D91" s="4">
        <v>69572</v>
      </c>
      <c r="E91" s="4">
        <v>70753</v>
      </c>
      <c r="F91" s="4">
        <v>70414</v>
      </c>
      <c r="G91" s="4">
        <v>72730</v>
      </c>
      <c r="H91" s="4">
        <v>73880</v>
      </c>
      <c r="I91" s="4">
        <v>73460</v>
      </c>
      <c r="J91" s="13">
        <f t="shared" si="1"/>
        <v>72119.625</v>
      </c>
    </row>
    <row r="92" spans="1:10" ht="12" customHeight="1" x14ac:dyDescent="0.2">
      <c r="A92" s="8" t="s">
        <v>128</v>
      </c>
      <c r="B92" s="13">
        <v>371</v>
      </c>
      <c r="C92" s="4">
        <v>342</v>
      </c>
      <c r="D92" s="4">
        <v>282</v>
      </c>
      <c r="E92" s="4">
        <v>299</v>
      </c>
      <c r="F92" s="4">
        <v>321</v>
      </c>
      <c r="G92" s="4">
        <v>333</v>
      </c>
      <c r="H92" s="4">
        <v>299</v>
      </c>
      <c r="I92" s="4">
        <v>311</v>
      </c>
      <c r="J92" s="13">
        <f t="shared" si="1"/>
        <v>319.75</v>
      </c>
    </row>
    <row r="93" spans="1:10" ht="12" customHeight="1" x14ac:dyDescent="0.2">
      <c r="A93" s="8" t="s">
        <v>129</v>
      </c>
      <c r="B93" s="13">
        <v>2001</v>
      </c>
      <c r="C93" s="4">
        <v>1904</v>
      </c>
      <c r="D93" s="4">
        <v>1842</v>
      </c>
      <c r="E93" s="4">
        <v>1834</v>
      </c>
      <c r="F93" s="4">
        <v>1804</v>
      </c>
      <c r="G93" s="4">
        <v>1795</v>
      </c>
      <c r="H93" s="4">
        <v>1874</v>
      </c>
      <c r="I93" s="4">
        <v>1855</v>
      </c>
      <c r="J93" s="13">
        <f t="shared" si="1"/>
        <v>1863.625</v>
      </c>
    </row>
    <row r="94" spans="1:10" ht="12" customHeight="1" x14ac:dyDescent="0.2">
      <c r="A94" s="8" t="s">
        <v>130</v>
      </c>
      <c r="B94" s="13">
        <v>2250</v>
      </c>
      <c r="C94" s="4">
        <v>2202</v>
      </c>
      <c r="D94" s="4">
        <v>2145</v>
      </c>
      <c r="E94" s="4">
        <v>2160</v>
      </c>
      <c r="F94" s="4">
        <v>2251</v>
      </c>
      <c r="G94" s="4">
        <v>2244</v>
      </c>
      <c r="H94" s="4">
        <v>2258</v>
      </c>
      <c r="I94" s="4">
        <v>2211</v>
      </c>
      <c r="J94" s="13">
        <f t="shared" si="1"/>
        <v>2215.125</v>
      </c>
    </row>
    <row r="95" spans="1:10" ht="12" customHeight="1" x14ac:dyDescent="0.2">
      <c r="A95" s="8" t="s">
        <v>131</v>
      </c>
      <c r="B95" s="13">
        <v>3796</v>
      </c>
      <c r="C95" s="4">
        <v>3580</v>
      </c>
      <c r="D95" s="4">
        <v>3372</v>
      </c>
      <c r="E95" s="4">
        <v>3364</v>
      </c>
      <c r="F95" s="4">
        <v>3501</v>
      </c>
      <c r="G95" s="4">
        <v>3569</v>
      </c>
      <c r="H95" s="4">
        <v>3674</v>
      </c>
      <c r="I95" s="4">
        <v>3699</v>
      </c>
      <c r="J95" s="13">
        <f t="shared" si="1"/>
        <v>3569.375</v>
      </c>
    </row>
    <row r="96" spans="1:10" ht="12" customHeight="1" x14ac:dyDescent="0.2">
      <c r="A96" s="8" t="s">
        <v>132</v>
      </c>
      <c r="B96" s="13">
        <v>6181</v>
      </c>
      <c r="C96" s="4">
        <v>6050</v>
      </c>
      <c r="D96" s="4">
        <v>5926</v>
      </c>
      <c r="E96" s="4">
        <v>6068</v>
      </c>
      <c r="F96" s="4">
        <v>6166</v>
      </c>
      <c r="G96" s="4">
        <v>6236</v>
      </c>
      <c r="H96" s="4">
        <v>6246</v>
      </c>
      <c r="I96" s="4">
        <v>6344</v>
      </c>
      <c r="J96" s="13">
        <f t="shared" si="1"/>
        <v>6152.125</v>
      </c>
    </row>
    <row r="97" spans="1:10" ht="12" customHeight="1" x14ac:dyDescent="0.2">
      <c r="A97" s="8" t="s">
        <v>133</v>
      </c>
      <c r="B97" s="13">
        <v>11730</v>
      </c>
      <c r="C97" s="4">
        <v>11168</v>
      </c>
      <c r="D97" s="4">
        <v>11179</v>
      </c>
      <c r="E97" s="4">
        <v>11558</v>
      </c>
      <c r="F97" s="4">
        <v>11473</v>
      </c>
      <c r="G97" s="4">
        <v>11704</v>
      </c>
      <c r="H97" s="4">
        <v>11747</v>
      </c>
      <c r="I97" s="4">
        <v>11566</v>
      </c>
      <c r="J97" s="13">
        <f t="shared" si="1"/>
        <v>11515.625</v>
      </c>
    </row>
    <row r="98" spans="1:10" ht="12" customHeight="1" x14ac:dyDescent="0.2">
      <c r="A98" s="8" t="s">
        <v>134</v>
      </c>
      <c r="B98" s="13">
        <v>211</v>
      </c>
      <c r="C98" s="4">
        <v>201</v>
      </c>
      <c r="D98" s="4">
        <v>194</v>
      </c>
      <c r="E98" s="4">
        <v>205</v>
      </c>
      <c r="F98" s="4">
        <v>217</v>
      </c>
      <c r="G98" s="4">
        <v>233</v>
      </c>
      <c r="H98" s="4">
        <v>238</v>
      </c>
      <c r="I98" s="4">
        <v>211</v>
      </c>
      <c r="J98" s="13">
        <f t="shared" si="1"/>
        <v>213.75</v>
      </c>
    </row>
    <row r="99" spans="1:10" ht="12" customHeight="1" x14ac:dyDescent="0.2">
      <c r="A99" s="8" t="s">
        <v>135</v>
      </c>
      <c r="B99" s="13">
        <v>23</v>
      </c>
      <c r="C99" s="4">
        <v>22</v>
      </c>
      <c r="D99" s="4">
        <v>24</v>
      </c>
      <c r="E99" s="4">
        <v>26</v>
      </c>
      <c r="F99" s="4">
        <v>29</v>
      </c>
      <c r="G99" s="4">
        <v>37</v>
      </c>
      <c r="H99" s="4">
        <v>45</v>
      </c>
      <c r="I99" s="4">
        <v>48</v>
      </c>
      <c r="J99" s="13">
        <f t="shared" si="1"/>
        <v>31.75</v>
      </c>
    </row>
    <row r="100" spans="1:10" s="17" customFormat="1" ht="24.75" customHeight="1" x14ac:dyDescent="0.2">
      <c r="A100" s="14" t="s">
        <v>136</v>
      </c>
      <c r="B100" s="15">
        <v>103463</v>
      </c>
      <c r="C100" s="15">
        <v>97511</v>
      </c>
      <c r="D100" s="15">
        <v>95848</v>
      </c>
      <c r="E100" s="15">
        <v>97616</v>
      </c>
      <c r="F100" s="15">
        <v>97501</v>
      </c>
      <c r="G100" s="15">
        <v>100284</v>
      </c>
      <c r="H100" s="15">
        <v>101622</v>
      </c>
      <c r="I100" s="15">
        <v>101023</v>
      </c>
      <c r="J100" s="16">
        <f t="shared" si="1"/>
        <v>99358.5</v>
      </c>
    </row>
    <row r="101" spans="1:10" s="25" customFormat="1" ht="16.5" customHeight="1" thickBot="1" x14ac:dyDescent="0.25">
      <c r="A101" s="22" t="s">
        <v>137</v>
      </c>
      <c r="B101" s="23">
        <v>548100</v>
      </c>
      <c r="C101" s="24">
        <v>517229</v>
      </c>
      <c r="D101" s="24">
        <v>501982</v>
      </c>
      <c r="E101" s="24">
        <v>501223</v>
      </c>
      <c r="F101" s="24">
        <v>503708</v>
      </c>
      <c r="G101" s="24">
        <v>519152</v>
      </c>
      <c r="H101" s="24">
        <v>527658</v>
      </c>
      <c r="I101" s="24">
        <v>530263</v>
      </c>
      <c r="J101" s="23">
        <f t="shared" si="1"/>
        <v>518664.375</v>
      </c>
    </row>
    <row r="102" spans="1:10" ht="12.75" customHeight="1" thickTop="1" x14ac:dyDescent="0.2">
      <c r="A102" s="9"/>
    </row>
    <row r="103" spans="1:10" x14ac:dyDescent="0.2">
      <c r="A103" s="9"/>
    </row>
    <row r="104" spans="1:10" s="27" customFormat="1" ht="12.75" x14ac:dyDescent="0.2">
      <c r="A104" s="26" t="s">
        <v>1</v>
      </c>
    </row>
    <row r="105" spans="1:10" x14ac:dyDescent="0.2">
      <c r="B105" s="20"/>
    </row>
    <row r="112" spans="1:10" ht="12.75" customHeight="1" x14ac:dyDescent="0.2"/>
  </sheetData>
  <phoneticPr fontId="0" type="noConversion"/>
  <pageMargins left="0.5" right="0.5" top="0.5" bottom="0.5" header="0.5" footer="0.3"/>
  <pageSetup scale="91" fitToHeight="0" orientation="landscape" r:id="rId1"/>
  <headerFooter alignWithMargins="0">
    <oddHeader>&amp;L&amp;C&amp;R</oddHeader>
    <oddFooter>&amp;L&amp;6Source: National Data Bank, USDA/Food and Nutrition Service&amp;C&amp;6Page &amp;P of &amp;N&amp;R&amp;6Printed on: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workbookViewId="0"/>
  </sheetViews>
  <sheetFormatPr defaultColWidth="9.140625" defaultRowHeight="12" x14ac:dyDescent="0.2"/>
  <cols>
    <col min="1" max="1" width="34.7109375" style="45" customWidth="1"/>
    <col min="2" max="8" width="11.7109375" style="45" customWidth="1"/>
    <col min="9" max="10" width="13.7109375" style="45" customWidth="1"/>
    <col min="11" max="16384" width="9.140625" style="45"/>
  </cols>
  <sheetData>
    <row r="1" spans="1:10" ht="12" customHeight="1" x14ac:dyDescent="0.2">
      <c r="A1" s="43" t="s">
        <v>33</v>
      </c>
      <c r="B1" s="44"/>
      <c r="C1" s="44"/>
      <c r="D1" s="44"/>
      <c r="E1" s="44"/>
      <c r="F1" s="44"/>
      <c r="G1" s="44"/>
      <c r="H1" s="44"/>
      <c r="I1" s="44"/>
    </row>
    <row r="2" spans="1:10" ht="12" customHeight="1" x14ac:dyDescent="0.2">
      <c r="A2" s="43" t="str">
        <f>'Pregnant Women Participating'!A2</f>
        <v>FISCAL YEAR 2026</v>
      </c>
      <c r="B2" s="44"/>
      <c r="C2" s="44"/>
      <c r="D2" s="44"/>
      <c r="E2" s="44"/>
      <c r="F2" s="44"/>
      <c r="G2" s="44"/>
      <c r="H2" s="44"/>
      <c r="I2" s="44"/>
    </row>
    <row r="3" spans="1:10" ht="12" customHeight="1" x14ac:dyDescent="0.2">
      <c r="A3" s="46" t="str">
        <f>'Pregnant Women Participating'!A3</f>
        <v>Data as of August 14, 2026</v>
      </c>
      <c r="B3" s="44"/>
      <c r="C3" s="44"/>
      <c r="D3" s="44"/>
      <c r="E3" s="44"/>
      <c r="F3" s="44"/>
      <c r="G3" s="44"/>
      <c r="H3" s="44"/>
      <c r="I3" s="44"/>
    </row>
    <row r="4" spans="1:10" ht="12" customHeight="1" x14ac:dyDescent="0.2">
      <c r="A4" s="44"/>
      <c r="B4" s="44"/>
      <c r="C4" s="44"/>
      <c r="D4" s="44"/>
      <c r="E4" s="44"/>
      <c r="F4" s="44"/>
      <c r="G4" s="44"/>
      <c r="H4" s="44"/>
      <c r="I4" s="44"/>
    </row>
    <row r="5" spans="1:10" ht="24" customHeight="1" x14ac:dyDescent="0.2">
      <c r="A5" s="47" t="s">
        <v>0</v>
      </c>
      <c r="B5" s="48">
        <f>DATE(RIGHT(A2,4)-1,10,1)</f>
        <v>45931</v>
      </c>
      <c r="C5" s="49">
        <f>DATE(RIGHT(A2,4)-1,11,1)</f>
        <v>45962</v>
      </c>
      <c r="D5" s="49">
        <f>DATE(RIGHT(A2,4)-1,12,1)</f>
        <v>45992</v>
      </c>
      <c r="E5" s="49">
        <f>DATE(RIGHT(A2,4),1,1)</f>
        <v>46023</v>
      </c>
      <c r="F5" s="49">
        <f>DATE(RIGHT(A2,4),2,1)</f>
        <v>46054</v>
      </c>
      <c r="G5" s="49">
        <f>DATE(RIGHT(A2,4),3,1)</f>
        <v>46082</v>
      </c>
      <c r="H5" s="49">
        <f>DATE(RIGHT(A2,4),4,1)</f>
        <v>46113</v>
      </c>
      <c r="I5" s="49">
        <f>DATE(RIGHT(A2,4),5,1)</f>
        <v>46143</v>
      </c>
      <c r="J5" s="50" t="s">
        <v>12</v>
      </c>
    </row>
    <row r="6" spans="1:10" ht="12" customHeight="1" x14ac:dyDescent="0.2">
      <c r="A6" s="51" t="str">
        <f>'Pregnant Women Participating'!A6</f>
        <v>Connecticut</v>
      </c>
      <c r="B6" s="52">
        <v>1631</v>
      </c>
      <c r="C6" s="53">
        <v>1632</v>
      </c>
      <c r="D6" s="53">
        <v>1590</v>
      </c>
      <c r="E6" s="53">
        <v>1554</v>
      </c>
      <c r="F6" s="53">
        <v>1533</v>
      </c>
      <c r="G6" s="53">
        <v>1556</v>
      </c>
      <c r="H6" s="53">
        <v>1579</v>
      </c>
      <c r="I6" s="53">
        <v>1550</v>
      </c>
      <c r="J6" s="52">
        <f t="shared" ref="J6:J101" si="0">IF(SUM(B6:I6)&gt;0,AVERAGE(B6:I6),"0")</f>
        <v>1578.125</v>
      </c>
    </row>
    <row r="7" spans="1:10" ht="12" customHeight="1" x14ac:dyDescent="0.2">
      <c r="A7" s="51" t="str">
        <f>'Pregnant Women Participating'!A7</f>
        <v>Maine</v>
      </c>
      <c r="B7" s="52">
        <v>993</v>
      </c>
      <c r="C7" s="53">
        <v>956</v>
      </c>
      <c r="D7" s="53">
        <v>935</v>
      </c>
      <c r="E7" s="53">
        <v>956</v>
      </c>
      <c r="F7" s="53">
        <v>972</v>
      </c>
      <c r="G7" s="53">
        <v>979</v>
      </c>
      <c r="H7" s="53">
        <v>998</v>
      </c>
      <c r="I7" s="53">
        <v>999</v>
      </c>
      <c r="J7" s="52">
        <f t="shared" si="0"/>
        <v>973.5</v>
      </c>
    </row>
    <row r="8" spans="1:10" ht="12" customHeight="1" x14ac:dyDescent="0.2">
      <c r="A8" s="51" t="str">
        <f>'Pregnant Women Participating'!A8</f>
        <v>Massachusetts</v>
      </c>
      <c r="B8" s="52">
        <v>4133</v>
      </c>
      <c r="C8" s="53">
        <v>4048</v>
      </c>
      <c r="D8" s="53">
        <v>4006</v>
      </c>
      <c r="E8" s="53">
        <v>3966</v>
      </c>
      <c r="F8" s="53">
        <v>3889</v>
      </c>
      <c r="G8" s="53">
        <v>3931</v>
      </c>
      <c r="H8" s="53">
        <v>3963</v>
      </c>
      <c r="I8" s="53">
        <v>3950</v>
      </c>
      <c r="J8" s="52">
        <f t="shared" si="0"/>
        <v>3985.75</v>
      </c>
    </row>
    <row r="9" spans="1:10" ht="12" customHeight="1" x14ac:dyDescent="0.2">
      <c r="A9" s="51" t="str">
        <f>'Pregnant Women Participating'!A9</f>
        <v>New Hampshire</v>
      </c>
      <c r="B9" s="52">
        <v>662</v>
      </c>
      <c r="C9" s="53">
        <v>650</v>
      </c>
      <c r="D9" s="53">
        <v>628</v>
      </c>
      <c r="E9" s="53">
        <v>649</v>
      </c>
      <c r="F9" s="53">
        <v>635</v>
      </c>
      <c r="G9" s="53">
        <v>639</v>
      </c>
      <c r="H9" s="53">
        <v>643</v>
      </c>
      <c r="I9" s="53">
        <v>661</v>
      </c>
      <c r="J9" s="52">
        <f t="shared" si="0"/>
        <v>645.875</v>
      </c>
    </row>
    <row r="10" spans="1:10" ht="12" customHeight="1" x14ac:dyDescent="0.2">
      <c r="A10" s="51" t="str">
        <f>'Pregnant Women Participating'!A10</f>
        <v>New York</v>
      </c>
      <c r="B10" s="52">
        <v>14912</v>
      </c>
      <c r="C10" s="53">
        <v>14777</v>
      </c>
      <c r="D10" s="53">
        <v>14636</v>
      </c>
      <c r="E10" s="53">
        <v>14582</v>
      </c>
      <c r="F10" s="53">
        <v>14660</v>
      </c>
      <c r="G10" s="53">
        <v>14758</v>
      </c>
      <c r="H10" s="53">
        <v>14681</v>
      </c>
      <c r="I10" s="53">
        <v>14547</v>
      </c>
      <c r="J10" s="52">
        <f t="shared" si="0"/>
        <v>14694.125</v>
      </c>
    </row>
    <row r="11" spans="1:10" ht="12" customHeight="1" x14ac:dyDescent="0.2">
      <c r="A11" s="51" t="str">
        <f>'Pregnant Women Participating'!A11</f>
        <v>Rhode Island</v>
      </c>
      <c r="B11" s="52">
        <v>550</v>
      </c>
      <c r="C11" s="53">
        <v>539</v>
      </c>
      <c r="D11" s="53">
        <v>529</v>
      </c>
      <c r="E11" s="53">
        <v>539</v>
      </c>
      <c r="F11" s="53">
        <v>506</v>
      </c>
      <c r="G11" s="53">
        <v>523</v>
      </c>
      <c r="H11" s="53">
        <v>517</v>
      </c>
      <c r="I11" s="53">
        <v>492</v>
      </c>
      <c r="J11" s="52">
        <f t="shared" si="0"/>
        <v>524.375</v>
      </c>
    </row>
    <row r="12" spans="1:10" ht="12" customHeight="1" x14ac:dyDescent="0.2">
      <c r="A12" s="51" t="str">
        <f>'Pregnant Women Participating'!A12</f>
        <v>Vermont</v>
      </c>
      <c r="B12" s="52">
        <v>716</v>
      </c>
      <c r="C12" s="53">
        <v>724</v>
      </c>
      <c r="D12" s="53">
        <v>738</v>
      </c>
      <c r="E12" s="53">
        <v>737</v>
      </c>
      <c r="F12" s="53">
        <v>753</v>
      </c>
      <c r="G12" s="53">
        <v>760</v>
      </c>
      <c r="H12" s="53">
        <v>770</v>
      </c>
      <c r="I12" s="53">
        <v>761</v>
      </c>
      <c r="J12" s="52">
        <f t="shared" si="0"/>
        <v>744.875</v>
      </c>
    </row>
    <row r="13" spans="1:10" ht="12" customHeight="1" x14ac:dyDescent="0.2">
      <c r="A13" s="51" t="str">
        <f>'Pregnant Women Participating'!A13</f>
        <v>Virgin Islands</v>
      </c>
      <c r="B13" s="52">
        <v>59</v>
      </c>
      <c r="C13" s="53">
        <v>48</v>
      </c>
      <c r="D13" s="53">
        <v>52</v>
      </c>
      <c r="E13" s="53">
        <v>49</v>
      </c>
      <c r="F13" s="53">
        <v>48</v>
      </c>
      <c r="G13" s="53">
        <v>43</v>
      </c>
      <c r="H13" s="53">
        <v>44</v>
      </c>
      <c r="I13" s="53">
        <v>0</v>
      </c>
      <c r="J13" s="52">
        <f t="shared" si="0"/>
        <v>42.875</v>
      </c>
    </row>
    <row r="14" spans="1:10" ht="12" customHeight="1" x14ac:dyDescent="0.2">
      <c r="A14" s="51" t="str">
        <f>'Pregnant Women Participating'!A14</f>
        <v>Pleasant Point, ME</v>
      </c>
      <c r="B14" s="52">
        <v>2</v>
      </c>
      <c r="C14" s="53">
        <v>1</v>
      </c>
      <c r="D14" s="53">
        <v>1</v>
      </c>
      <c r="E14" s="53">
        <v>1</v>
      </c>
      <c r="F14" s="53">
        <v>1</v>
      </c>
      <c r="G14" s="53">
        <v>3</v>
      </c>
      <c r="H14" s="53">
        <v>3</v>
      </c>
      <c r="I14" s="53">
        <v>3</v>
      </c>
      <c r="J14" s="52">
        <f t="shared" si="0"/>
        <v>1.875</v>
      </c>
    </row>
    <row r="15" spans="1:10" s="57" customFormat="1" ht="24.75" customHeight="1" x14ac:dyDescent="0.2">
      <c r="A15" s="54" t="str">
        <f>'Pregnant Women Participating'!A15</f>
        <v>Northeast Region</v>
      </c>
      <c r="B15" s="55">
        <v>23658</v>
      </c>
      <c r="C15" s="56">
        <v>23375</v>
      </c>
      <c r="D15" s="56">
        <v>23115</v>
      </c>
      <c r="E15" s="56">
        <v>23033</v>
      </c>
      <c r="F15" s="56">
        <v>22997</v>
      </c>
      <c r="G15" s="56">
        <v>23192</v>
      </c>
      <c r="H15" s="56">
        <v>23198</v>
      </c>
      <c r="I15" s="56">
        <v>22963</v>
      </c>
      <c r="J15" s="55">
        <f t="shared" si="0"/>
        <v>23191.375</v>
      </c>
    </row>
    <row r="16" spans="1:10" ht="12" customHeight="1" x14ac:dyDescent="0.2">
      <c r="A16" s="51" t="str">
        <f>'Pregnant Women Participating'!A16</f>
        <v>Delaware</v>
      </c>
      <c r="B16" s="53">
        <v>572</v>
      </c>
      <c r="C16" s="53">
        <v>562</v>
      </c>
      <c r="D16" s="53">
        <v>564</v>
      </c>
      <c r="E16" s="53">
        <v>567</v>
      </c>
      <c r="F16" s="53">
        <v>576</v>
      </c>
      <c r="G16" s="53">
        <v>572</v>
      </c>
      <c r="H16" s="53">
        <v>559</v>
      </c>
      <c r="I16" s="53">
        <v>557</v>
      </c>
      <c r="J16" s="52">
        <f t="shared" si="0"/>
        <v>566.125</v>
      </c>
    </row>
    <row r="17" spans="1:10" ht="12" customHeight="1" x14ac:dyDescent="0.2">
      <c r="A17" s="51" t="str">
        <f>'Pregnant Women Participating'!A17</f>
        <v>District of Columbia</v>
      </c>
      <c r="B17" s="53">
        <v>312</v>
      </c>
      <c r="C17" s="53">
        <v>305</v>
      </c>
      <c r="D17" s="53">
        <v>307</v>
      </c>
      <c r="E17" s="53">
        <v>306</v>
      </c>
      <c r="F17" s="53">
        <v>292</v>
      </c>
      <c r="G17" s="53">
        <v>281</v>
      </c>
      <c r="H17" s="53">
        <v>265</v>
      </c>
      <c r="I17" s="53">
        <v>263</v>
      </c>
      <c r="J17" s="52">
        <f t="shared" si="0"/>
        <v>291.375</v>
      </c>
    </row>
    <row r="18" spans="1:10" ht="12" customHeight="1" x14ac:dyDescent="0.2">
      <c r="A18" s="51" t="str">
        <f>'Pregnant Women Participating'!A18</f>
        <v>Maryland</v>
      </c>
      <c r="B18" s="53">
        <v>4411</v>
      </c>
      <c r="C18" s="53">
        <v>4258</v>
      </c>
      <c r="D18" s="53">
        <v>4123</v>
      </c>
      <c r="E18" s="53">
        <v>4038</v>
      </c>
      <c r="F18" s="53">
        <v>3883</v>
      </c>
      <c r="G18" s="53">
        <v>3931</v>
      </c>
      <c r="H18" s="53">
        <v>3941</v>
      </c>
      <c r="I18" s="53">
        <v>3979</v>
      </c>
      <c r="J18" s="52">
        <f t="shared" si="0"/>
        <v>4070.5</v>
      </c>
    </row>
    <row r="19" spans="1:10" ht="12" customHeight="1" x14ac:dyDescent="0.2">
      <c r="A19" s="51" t="str">
        <f>'Pregnant Women Participating'!A19</f>
        <v>New Jersey</v>
      </c>
      <c r="B19" s="53">
        <v>6575</v>
      </c>
      <c r="C19" s="53">
        <v>6510</v>
      </c>
      <c r="D19" s="53">
        <v>6436</v>
      </c>
      <c r="E19" s="53">
        <v>6477</v>
      </c>
      <c r="F19" s="53">
        <v>6488</v>
      </c>
      <c r="G19" s="53">
        <v>6575</v>
      </c>
      <c r="H19" s="53">
        <v>6577</v>
      </c>
      <c r="I19" s="53">
        <v>6442</v>
      </c>
      <c r="J19" s="52">
        <f t="shared" si="0"/>
        <v>6510</v>
      </c>
    </row>
    <row r="20" spans="1:10" ht="12" customHeight="1" x14ac:dyDescent="0.2">
      <c r="A20" s="51" t="str">
        <f>'Pregnant Women Participating'!A20</f>
        <v>Pennsylvania</v>
      </c>
      <c r="B20" s="53">
        <v>5886</v>
      </c>
      <c r="C20" s="53">
        <v>5759</v>
      </c>
      <c r="D20" s="53">
        <v>5666</v>
      </c>
      <c r="E20" s="53">
        <v>5596</v>
      </c>
      <c r="F20" s="53">
        <v>5634</v>
      </c>
      <c r="G20" s="53">
        <v>5610</v>
      </c>
      <c r="H20" s="53">
        <v>5683</v>
      </c>
      <c r="I20" s="53">
        <v>5563</v>
      </c>
      <c r="J20" s="52">
        <f t="shared" si="0"/>
        <v>5674.625</v>
      </c>
    </row>
    <row r="21" spans="1:10" ht="12" customHeight="1" x14ac:dyDescent="0.2">
      <c r="A21" s="51" t="str">
        <f>'Pregnant Women Participating'!A21</f>
        <v>Puerto Rico</v>
      </c>
      <c r="B21" s="53">
        <v>2823</v>
      </c>
      <c r="C21" s="53">
        <v>2828</v>
      </c>
      <c r="D21" s="53">
        <v>2790</v>
      </c>
      <c r="E21" s="53">
        <v>2807</v>
      </c>
      <c r="F21" s="53">
        <v>2816</v>
      </c>
      <c r="G21" s="53">
        <v>2828</v>
      </c>
      <c r="H21" s="53">
        <v>2854</v>
      </c>
      <c r="I21" s="53">
        <v>2848</v>
      </c>
      <c r="J21" s="52">
        <f t="shared" si="0"/>
        <v>2824.25</v>
      </c>
    </row>
    <row r="22" spans="1:10" ht="12" customHeight="1" x14ac:dyDescent="0.2">
      <c r="A22" s="51" t="str">
        <f>'Pregnant Women Participating'!A22</f>
        <v>Virginia</v>
      </c>
      <c r="B22" s="53">
        <v>3629</v>
      </c>
      <c r="C22" s="53">
        <v>3546</v>
      </c>
      <c r="D22" s="53">
        <v>3547</v>
      </c>
      <c r="E22" s="53">
        <v>3459</v>
      </c>
      <c r="F22" s="53">
        <v>3415</v>
      </c>
      <c r="G22" s="53">
        <v>3400</v>
      </c>
      <c r="H22" s="53">
        <v>3383</v>
      </c>
      <c r="I22" s="53">
        <v>3330</v>
      </c>
      <c r="J22" s="52">
        <f t="shared" si="0"/>
        <v>3463.625</v>
      </c>
    </row>
    <row r="23" spans="1:10" ht="12" customHeight="1" x14ac:dyDescent="0.2">
      <c r="A23" s="51" t="str">
        <f>'Pregnant Women Participating'!A23</f>
        <v>West Virginia</v>
      </c>
      <c r="B23" s="53">
        <v>1359</v>
      </c>
      <c r="C23" s="53">
        <v>1358</v>
      </c>
      <c r="D23" s="53">
        <v>1364</v>
      </c>
      <c r="E23" s="53">
        <v>1339</v>
      </c>
      <c r="F23" s="53">
        <v>1339</v>
      </c>
      <c r="G23" s="53">
        <v>1352</v>
      </c>
      <c r="H23" s="53">
        <v>1340</v>
      </c>
      <c r="I23" s="53">
        <v>1324</v>
      </c>
      <c r="J23" s="52">
        <f t="shared" si="0"/>
        <v>1346.875</v>
      </c>
    </row>
    <row r="24" spans="1:10" s="57" customFormat="1" ht="24.75" customHeight="1" x14ac:dyDescent="0.2">
      <c r="A24" s="54" t="str">
        <f>'Pregnant Women Participating'!A24</f>
        <v>Mid-Atlantic Region</v>
      </c>
      <c r="B24" s="56">
        <v>25567</v>
      </c>
      <c r="C24" s="56">
        <v>25126</v>
      </c>
      <c r="D24" s="56">
        <v>24797</v>
      </c>
      <c r="E24" s="56">
        <v>24589</v>
      </c>
      <c r="F24" s="56">
        <v>24443</v>
      </c>
      <c r="G24" s="56">
        <v>24549</v>
      </c>
      <c r="H24" s="56">
        <v>24602</v>
      </c>
      <c r="I24" s="56">
        <v>24306</v>
      </c>
      <c r="J24" s="55">
        <f t="shared" si="0"/>
        <v>24747.375</v>
      </c>
    </row>
    <row r="25" spans="1:10" ht="12" customHeight="1" x14ac:dyDescent="0.2">
      <c r="A25" s="51" t="str">
        <f>'Pregnant Women Participating'!A25</f>
        <v>Alabama</v>
      </c>
      <c r="B25" s="53">
        <v>2373</v>
      </c>
      <c r="C25" s="53">
        <v>2238</v>
      </c>
      <c r="D25" s="53">
        <v>2230</v>
      </c>
      <c r="E25" s="53">
        <v>2280</v>
      </c>
      <c r="F25" s="53">
        <v>2320</v>
      </c>
      <c r="G25" s="53">
        <v>2313</v>
      </c>
      <c r="H25" s="53">
        <v>2304</v>
      </c>
      <c r="I25" s="53">
        <v>2330</v>
      </c>
      <c r="J25" s="52">
        <f t="shared" si="0"/>
        <v>2298.5</v>
      </c>
    </row>
    <row r="26" spans="1:10" ht="12" customHeight="1" x14ac:dyDescent="0.2">
      <c r="A26" s="51" t="str">
        <f>'Pregnant Women Participating'!A26</f>
        <v>Florida</v>
      </c>
      <c r="B26" s="53">
        <v>15862</v>
      </c>
      <c r="C26" s="53">
        <v>15421</v>
      </c>
      <c r="D26" s="53">
        <v>14996</v>
      </c>
      <c r="E26" s="53">
        <v>14784</v>
      </c>
      <c r="F26" s="53">
        <v>14636</v>
      </c>
      <c r="G26" s="53">
        <v>14699</v>
      </c>
      <c r="H26" s="53">
        <v>14694</v>
      </c>
      <c r="I26" s="53">
        <v>14270</v>
      </c>
      <c r="J26" s="52">
        <f t="shared" si="0"/>
        <v>14920.25</v>
      </c>
    </row>
    <row r="27" spans="1:10" ht="12" customHeight="1" x14ac:dyDescent="0.2">
      <c r="A27" s="51" t="str">
        <f>'Pregnant Women Participating'!A27</f>
        <v>Georgia</v>
      </c>
      <c r="B27" s="53">
        <v>6863</v>
      </c>
      <c r="C27" s="53">
        <v>6937</v>
      </c>
      <c r="D27" s="53">
        <v>6928</v>
      </c>
      <c r="E27" s="53">
        <v>6830</v>
      </c>
      <c r="F27" s="53">
        <v>6824</v>
      </c>
      <c r="G27" s="53">
        <v>6828</v>
      </c>
      <c r="H27" s="53">
        <v>6756</v>
      </c>
      <c r="I27" s="53">
        <v>6673</v>
      </c>
      <c r="J27" s="52">
        <f t="shared" si="0"/>
        <v>6829.875</v>
      </c>
    </row>
    <row r="28" spans="1:10" ht="12" customHeight="1" x14ac:dyDescent="0.2">
      <c r="A28" s="51" t="str">
        <f>'Pregnant Women Participating'!A28</f>
        <v>Kentucky</v>
      </c>
      <c r="B28" s="53">
        <v>3117</v>
      </c>
      <c r="C28" s="53">
        <v>3065</v>
      </c>
      <c r="D28" s="53">
        <v>3063</v>
      </c>
      <c r="E28" s="53">
        <v>3035</v>
      </c>
      <c r="F28" s="53">
        <v>2997</v>
      </c>
      <c r="G28" s="53">
        <v>2993</v>
      </c>
      <c r="H28" s="53">
        <v>2969</v>
      </c>
      <c r="I28" s="53">
        <v>2986</v>
      </c>
      <c r="J28" s="52">
        <f t="shared" si="0"/>
        <v>3028.125</v>
      </c>
    </row>
    <row r="29" spans="1:10" ht="12" customHeight="1" x14ac:dyDescent="0.2">
      <c r="A29" s="51" t="str">
        <f>'Pregnant Women Participating'!A29</f>
        <v>Mississippi</v>
      </c>
      <c r="B29" s="53">
        <v>1260</v>
      </c>
      <c r="C29" s="53">
        <v>1296</v>
      </c>
      <c r="D29" s="53">
        <v>1214</v>
      </c>
      <c r="E29" s="53">
        <v>1117</v>
      </c>
      <c r="F29" s="53">
        <v>1159</v>
      </c>
      <c r="G29" s="53">
        <v>1186</v>
      </c>
      <c r="H29" s="53">
        <v>1110</v>
      </c>
      <c r="I29" s="53">
        <v>1158</v>
      </c>
      <c r="J29" s="52">
        <f t="shared" si="0"/>
        <v>1187.5</v>
      </c>
    </row>
    <row r="30" spans="1:10" ht="12" customHeight="1" x14ac:dyDescent="0.2">
      <c r="A30" s="51" t="str">
        <f>'Pregnant Women Participating'!A30</f>
        <v>North Carolina</v>
      </c>
      <c r="B30" s="53">
        <v>10261</v>
      </c>
      <c r="C30" s="53">
        <v>10071</v>
      </c>
      <c r="D30" s="53">
        <v>9977</v>
      </c>
      <c r="E30" s="53">
        <v>9968</v>
      </c>
      <c r="F30" s="53">
        <v>9907</v>
      </c>
      <c r="G30" s="53">
        <v>9975</v>
      </c>
      <c r="H30" s="53">
        <v>9824</v>
      </c>
      <c r="I30" s="53">
        <v>9805</v>
      </c>
      <c r="J30" s="52">
        <f t="shared" si="0"/>
        <v>9973.5</v>
      </c>
    </row>
    <row r="31" spans="1:10" ht="12" customHeight="1" x14ac:dyDescent="0.2">
      <c r="A31" s="51" t="str">
        <f>'Pregnant Women Participating'!A31</f>
        <v>South Carolina</v>
      </c>
      <c r="B31" s="53">
        <v>2823</v>
      </c>
      <c r="C31" s="53">
        <v>2771</v>
      </c>
      <c r="D31" s="53">
        <v>2726</v>
      </c>
      <c r="E31" s="53">
        <v>2690</v>
      </c>
      <c r="F31" s="53">
        <v>2626</v>
      </c>
      <c r="G31" s="53">
        <v>2651</v>
      </c>
      <c r="H31" s="53">
        <v>2753</v>
      </c>
      <c r="I31" s="53">
        <v>2743</v>
      </c>
      <c r="J31" s="52">
        <f t="shared" si="0"/>
        <v>2722.875</v>
      </c>
    </row>
    <row r="32" spans="1:10" ht="12" customHeight="1" x14ac:dyDescent="0.2">
      <c r="A32" s="51" t="str">
        <f>'Pregnant Women Participating'!A32</f>
        <v>Tennessee</v>
      </c>
      <c r="B32" s="53">
        <v>5774</v>
      </c>
      <c r="C32" s="53">
        <v>5663</v>
      </c>
      <c r="D32" s="53">
        <v>5489</v>
      </c>
      <c r="E32" s="53">
        <v>5338</v>
      </c>
      <c r="F32" s="53">
        <v>5340</v>
      </c>
      <c r="G32" s="53">
        <v>5557</v>
      </c>
      <c r="H32" s="53">
        <v>5552</v>
      </c>
      <c r="I32" s="53">
        <v>5489</v>
      </c>
      <c r="J32" s="52">
        <f t="shared" si="0"/>
        <v>5525.25</v>
      </c>
    </row>
    <row r="33" spans="1:10" ht="12" customHeight="1" x14ac:dyDescent="0.2">
      <c r="A33" s="51" t="str">
        <f>'Pregnant Women Participating'!A33</f>
        <v>Choctaw Indians, MS</v>
      </c>
      <c r="B33" s="53">
        <v>5</v>
      </c>
      <c r="C33" s="53">
        <v>5</v>
      </c>
      <c r="D33" s="53">
        <v>5</v>
      </c>
      <c r="E33" s="53">
        <v>4</v>
      </c>
      <c r="F33" s="53">
        <v>4</v>
      </c>
      <c r="G33" s="53">
        <v>4</v>
      </c>
      <c r="H33" s="53">
        <v>4</v>
      </c>
      <c r="I33" s="53">
        <v>5</v>
      </c>
      <c r="J33" s="52">
        <f t="shared" si="0"/>
        <v>4.5</v>
      </c>
    </row>
    <row r="34" spans="1:10" ht="12" customHeight="1" x14ac:dyDescent="0.2">
      <c r="A34" s="51" t="str">
        <f>'Pregnant Women Participating'!A34</f>
        <v>Eastern Cherokee, NC</v>
      </c>
      <c r="B34" s="53">
        <v>29</v>
      </c>
      <c r="C34" s="53">
        <v>30</v>
      </c>
      <c r="D34" s="53">
        <v>29</v>
      </c>
      <c r="E34" s="53">
        <v>30</v>
      </c>
      <c r="F34" s="53">
        <v>29</v>
      </c>
      <c r="G34" s="53">
        <v>30</v>
      </c>
      <c r="H34" s="53">
        <v>29</v>
      </c>
      <c r="I34" s="53">
        <v>32</v>
      </c>
      <c r="J34" s="52">
        <f t="shared" si="0"/>
        <v>29.75</v>
      </c>
    </row>
    <row r="35" spans="1:10" s="57" customFormat="1" ht="24.75" customHeight="1" x14ac:dyDescent="0.2">
      <c r="A35" s="54" t="str">
        <f>'Pregnant Women Participating'!A35</f>
        <v>Southeast Region</v>
      </c>
      <c r="B35" s="56">
        <v>48367</v>
      </c>
      <c r="C35" s="56">
        <v>47497</v>
      </c>
      <c r="D35" s="56">
        <v>46657</v>
      </c>
      <c r="E35" s="56">
        <v>46076</v>
      </c>
      <c r="F35" s="56">
        <v>45842</v>
      </c>
      <c r="G35" s="56">
        <v>46236</v>
      </c>
      <c r="H35" s="56">
        <v>45995</v>
      </c>
      <c r="I35" s="56">
        <v>45491</v>
      </c>
      <c r="J35" s="55">
        <f t="shared" si="0"/>
        <v>46520.125</v>
      </c>
    </row>
    <row r="36" spans="1:10" ht="12" customHeight="1" x14ac:dyDescent="0.2">
      <c r="A36" s="51" t="str">
        <f>'Pregnant Women Participating'!A36</f>
        <v>Illinois</v>
      </c>
      <c r="B36" s="53">
        <v>4846</v>
      </c>
      <c r="C36" s="53">
        <v>4767</v>
      </c>
      <c r="D36" s="53">
        <v>4672</v>
      </c>
      <c r="E36" s="53">
        <v>4693</v>
      </c>
      <c r="F36" s="53">
        <v>4723</v>
      </c>
      <c r="G36" s="53">
        <v>4742</v>
      </c>
      <c r="H36" s="53">
        <v>4720</v>
      </c>
      <c r="I36" s="53">
        <v>4699</v>
      </c>
      <c r="J36" s="52">
        <f t="shared" si="0"/>
        <v>4732.75</v>
      </c>
    </row>
    <row r="37" spans="1:10" ht="12" customHeight="1" x14ac:dyDescent="0.2">
      <c r="A37" s="51" t="str">
        <f>'Pregnant Women Participating'!A37</f>
        <v>Indiana</v>
      </c>
      <c r="B37" s="53">
        <v>7057</v>
      </c>
      <c r="C37" s="53">
        <v>6965</v>
      </c>
      <c r="D37" s="53">
        <v>6946</v>
      </c>
      <c r="E37" s="53">
        <v>7011</v>
      </c>
      <c r="F37" s="53">
        <v>6951</v>
      </c>
      <c r="G37" s="53">
        <v>7054</v>
      </c>
      <c r="H37" s="53">
        <v>7101</v>
      </c>
      <c r="I37" s="53">
        <v>7028</v>
      </c>
      <c r="J37" s="52">
        <f t="shared" si="0"/>
        <v>7014.125</v>
      </c>
    </row>
    <row r="38" spans="1:10" ht="12" customHeight="1" x14ac:dyDescent="0.2">
      <c r="A38" s="51" t="str">
        <f>'Pregnant Women Participating'!A38</f>
        <v>Iowa</v>
      </c>
      <c r="B38" s="53">
        <v>2082</v>
      </c>
      <c r="C38" s="53">
        <v>2045</v>
      </c>
      <c r="D38" s="53">
        <v>2022</v>
      </c>
      <c r="E38" s="53">
        <v>1990</v>
      </c>
      <c r="F38" s="53">
        <v>1977</v>
      </c>
      <c r="G38" s="53">
        <v>1935</v>
      </c>
      <c r="H38" s="53">
        <v>1940</v>
      </c>
      <c r="I38" s="53">
        <v>1914</v>
      </c>
      <c r="J38" s="52">
        <f t="shared" si="0"/>
        <v>1988.125</v>
      </c>
    </row>
    <row r="39" spans="1:10" ht="12" customHeight="1" x14ac:dyDescent="0.2">
      <c r="A39" s="51" t="str">
        <f>'Pregnant Women Participating'!A39</f>
        <v>Michigan</v>
      </c>
      <c r="B39" s="53">
        <v>7041</v>
      </c>
      <c r="C39" s="53">
        <v>6939</v>
      </c>
      <c r="D39" s="53">
        <v>6812</v>
      </c>
      <c r="E39" s="53">
        <v>6728</v>
      </c>
      <c r="F39" s="53">
        <v>6731</v>
      </c>
      <c r="G39" s="53">
        <v>6770</v>
      </c>
      <c r="H39" s="53">
        <v>6850</v>
      </c>
      <c r="I39" s="53">
        <v>6838</v>
      </c>
      <c r="J39" s="52">
        <f t="shared" si="0"/>
        <v>6838.625</v>
      </c>
    </row>
    <row r="40" spans="1:10" ht="12" customHeight="1" x14ac:dyDescent="0.2">
      <c r="A40" s="51" t="str">
        <f>'Pregnant Women Participating'!A40</f>
        <v>Minnesota</v>
      </c>
      <c r="B40" s="53">
        <v>5073</v>
      </c>
      <c r="C40" s="53">
        <v>4956</v>
      </c>
      <c r="D40" s="53">
        <v>4930</v>
      </c>
      <c r="E40" s="53">
        <v>4841</v>
      </c>
      <c r="F40" s="53">
        <v>4837</v>
      </c>
      <c r="G40" s="53">
        <v>4860</v>
      </c>
      <c r="H40" s="53">
        <v>4906</v>
      </c>
      <c r="I40" s="53">
        <v>4871</v>
      </c>
      <c r="J40" s="52">
        <f t="shared" si="0"/>
        <v>4909.25</v>
      </c>
    </row>
    <row r="41" spans="1:10" ht="12" customHeight="1" x14ac:dyDescent="0.2">
      <c r="A41" s="51" t="str">
        <f>'Pregnant Women Participating'!A41</f>
        <v>Ohio</v>
      </c>
      <c r="B41" s="53">
        <v>6819</v>
      </c>
      <c r="C41" s="53">
        <v>6759</v>
      </c>
      <c r="D41" s="53">
        <v>6607</v>
      </c>
      <c r="E41" s="53">
        <v>6471</v>
      </c>
      <c r="F41" s="53">
        <v>6430</v>
      </c>
      <c r="G41" s="53">
        <v>6537</v>
      </c>
      <c r="H41" s="53">
        <v>6548</v>
      </c>
      <c r="I41" s="53">
        <v>6514</v>
      </c>
      <c r="J41" s="52">
        <f t="shared" si="0"/>
        <v>6585.625</v>
      </c>
    </row>
    <row r="42" spans="1:10" ht="12" customHeight="1" x14ac:dyDescent="0.2">
      <c r="A42" s="51" t="str">
        <f>'Pregnant Women Participating'!A42</f>
        <v>Wisconsin</v>
      </c>
      <c r="B42" s="53">
        <v>4134</v>
      </c>
      <c r="C42" s="53">
        <v>4085</v>
      </c>
      <c r="D42" s="53">
        <v>4030</v>
      </c>
      <c r="E42" s="53">
        <v>3964</v>
      </c>
      <c r="F42" s="53">
        <v>3937</v>
      </c>
      <c r="G42" s="53">
        <v>4029</v>
      </c>
      <c r="H42" s="53">
        <v>4098</v>
      </c>
      <c r="I42" s="53">
        <v>4020</v>
      </c>
      <c r="J42" s="52">
        <f t="shared" si="0"/>
        <v>4037.125</v>
      </c>
    </row>
    <row r="43" spans="1:10" s="57" customFormat="1" ht="24.75" customHeight="1" x14ac:dyDescent="0.2">
      <c r="A43" s="54" t="str">
        <f>'Pregnant Women Participating'!A43</f>
        <v>Midwest Region</v>
      </c>
      <c r="B43" s="56">
        <v>37052</v>
      </c>
      <c r="C43" s="56">
        <v>36516</v>
      </c>
      <c r="D43" s="56">
        <v>36019</v>
      </c>
      <c r="E43" s="56">
        <v>35698</v>
      </c>
      <c r="F43" s="56">
        <v>35586</v>
      </c>
      <c r="G43" s="56">
        <v>35927</v>
      </c>
      <c r="H43" s="56">
        <v>36163</v>
      </c>
      <c r="I43" s="56">
        <v>35884</v>
      </c>
      <c r="J43" s="55">
        <f t="shared" si="0"/>
        <v>36105.625</v>
      </c>
    </row>
    <row r="44" spans="1:10" ht="12" customHeight="1" x14ac:dyDescent="0.2">
      <c r="A44" s="51" t="str">
        <f>'Pregnant Women Participating'!A44</f>
        <v>Arizona</v>
      </c>
      <c r="B44" s="53">
        <v>4794</v>
      </c>
      <c r="C44" s="53">
        <v>4747</v>
      </c>
      <c r="D44" s="53">
        <v>4764</v>
      </c>
      <c r="E44" s="53">
        <v>4658</v>
      </c>
      <c r="F44" s="53">
        <v>4630</v>
      </c>
      <c r="G44" s="53">
        <v>4687</v>
      </c>
      <c r="H44" s="53">
        <v>4792</v>
      </c>
      <c r="I44" s="53">
        <v>4812</v>
      </c>
      <c r="J44" s="52">
        <f t="shared" si="0"/>
        <v>4735.5</v>
      </c>
    </row>
    <row r="45" spans="1:10" ht="12" customHeight="1" x14ac:dyDescent="0.2">
      <c r="A45" s="51" t="str">
        <f>'Pregnant Women Participating'!A45</f>
        <v>Arkansas</v>
      </c>
      <c r="B45" s="53">
        <v>2288</v>
      </c>
      <c r="C45" s="53">
        <v>2153</v>
      </c>
      <c r="D45" s="53">
        <v>2049</v>
      </c>
      <c r="E45" s="53">
        <v>2146</v>
      </c>
      <c r="F45" s="53">
        <v>2212</v>
      </c>
      <c r="G45" s="53">
        <v>2219</v>
      </c>
      <c r="H45" s="53">
        <v>2265</v>
      </c>
      <c r="I45" s="53">
        <v>2281</v>
      </c>
      <c r="J45" s="52">
        <f t="shared" si="0"/>
        <v>2201.625</v>
      </c>
    </row>
    <row r="46" spans="1:10" ht="12" customHeight="1" x14ac:dyDescent="0.2">
      <c r="A46" s="51" t="str">
        <f>'Pregnant Women Participating'!A46</f>
        <v>Louisiana</v>
      </c>
      <c r="B46" s="53">
        <v>2738</v>
      </c>
      <c r="C46" s="53">
        <v>2648</v>
      </c>
      <c r="D46" s="53">
        <v>2668</v>
      </c>
      <c r="E46" s="53">
        <v>2631</v>
      </c>
      <c r="F46" s="53">
        <v>2615</v>
      </c>
      <c r="G46" s="53">
        <v>2682</v>
      </c>
      <c r="H46" s="53">
        <v>2769</v>
      </c>
      <c r="I46" s="53">
        <v>2765</v>
      </c>
      <c r="J46" s="52">
        <f t="shared" si="0"/>
        <v>2689.5</v>
      </c>
    </row>
    <row r="47" spans="1:10" ht="12" customHeight="1" x14ac:dyDescent="0.2">
      <c r="A47" s="51" t="str">
        <f>'Pregnant Women Participating'!A47</f>
        <v>New Mexico</v>
      </c>
      <c r="B47" s="53">
        <v>2604</v>
      </c>
      <c r="C47" s="53">
        <v>2383</v>
      </c>
      <c r="D47" s="53">
        <v>2358</v>
      </c>
      <c r="E47" s="53">
        <v>2463</v>
      </c>
      <c r="F47" s="53">
        <v>2493</v>
      </c>
      <c r="G47" s="53">
        <v>2485</v>
      </c>
      <c r="H47" s="53">
        <v>2523</v>
      </c>
      <c r="I47" s="53">
        <v>2467</v>
      </c>
      <c r="J47" s="52">
        <f t="shared" si="0"/>
        <v>2472</v>
      </c>
    </row>
    <row r="48" spans="1:10" ht="12" customHeight="1" x14ac:dyDescent="0.2">
      <c r="A48" s="51" t="str">
        <f>'Pregnant Women Participating'!A48</f>
        <v>Oklahoma</v>
      </c>
      <c r="B48" s="53">
        <v>3432</v>
      </c>
      <c r="C48" s="53">
        <v>3353</v>
      </c>
      <c r="D48" s="53">
        <v>3219</v>
      </c>
      <c r="E48" s="53">
        <v>3164</v>
      </c>
      <c r="F48" s="53">
        <v>3125</v>
      </c>
      <c r="G48" s="53">
        <v>3102</v>
      </c>
      <c r="H48" s="53">
        <v>3110</v>
      </c>
      <c r="I48" s="53">
        <v>3084</v>
      </c>
      <c r="J48" s="52">
        <f t="shared" si="0"/>
        <v>3198.625</v>
      </c>
    </row>
    <row r="49" spans="1:10" ht="12" customHeight="1" x14ac:dyDescent="0.2">
      <c r="A49" s="51" t="str">
        <f>'Pregnant Women Participating'!A49</f>
        <v>Texas</v>
      </c>
      <c r="B49" s="53">
        <v>24781</v>
      </c>
      <c r="C49" s="53">
        <v>24041</v>
      </c>
      <c r="D49" s="53">
        <v>23834</v>
      </c>
      <c r="E49" s="53">
        <v>23602</v>
      </c>
      <c r="F49" s="53">
        <v>23580</v>
      </c>
      <c r="G49" s="53">
        <v>23855</v>
      </c>
      <c r="H49" s="53">
        <v>23810</v>
      </c>
      <c r="I49" s="53">
        <v>23331</v>
      </c>
      <c r="J49" s="52">
        <f t="shared" si="0"/>
        <v>23854.25</v>
      </c>
    </row>
    <row r="50" spans="1:10" ht="12" customHeight="1" x14ac:dyDescent="0.2">
      <c r="A50" s="51" t="str">
        <f>'Pregnant Women Participating'!A50</f>
        <v>Utah</v>
      </c>
      <c r="B50" s="53">
        <v>3047</v>
      </c>
      <c r="C50" s="53">
        <v>2942</v>
      </c>
      <c r="D50" s="53">
        <v>2846</v>
      </c>
      <c r="E50" s="53">
        <v>2733</v>
      </c>
      <c r="F50" s="53">
        <v>2731</v>
      </c>
      <c r="G50" s="53">
        <v>2720</v>
      </c>
      <c r="H50" s="53">
        <v>2681</v>
      </c>
      <c r="I50" s="53">
        <v>2648</v>
      </c>
      <c r="J50" s="52">
        <f t="shared" si="0"/>
        <v>2793.5</v>
      </c>
    </row>
    <row r="51" spans="1:10" ht="12" customHeight="1" x14ac:dyDescent="0.2">
      <c r="A51" s="51" t="str">
        <f>'Pregnant Women Participating'!A51</f>
        <v>Inter-Tribal Council, AZ</v>
      </c>
      <c r="B51" s="53">
        <v>184</v>
      </c>
      <c r="C51" s="53">
        <v>180</v>
      </c>
      <c r="D51" s="53">
        <v>187</v>
      </c>
      <c r="E51" s="53">
        <v>188</v>
      </c>
      <c r="F51" s="53">
        <v>171</v>
      </c>
      <c r="G51" s="53">
        <v>177</v>
      </c>
      <c r="H51" s="53">
        <v>185</v>
      </c>
      <c r="I51" s="53">
        <v>179</v>
      </c>
      <c r="J51" s="52">
        <f t="shared" si="0"/>
        <v>181.375</v>
      </c>
    </row>
    <row r="52" spans="1:10" ht="12" customHeight="1" x14ac:dyDescent="0.2">
      <c r="A52" s="51" t="str">
        <f>'Pregnant Women Participating'!A52</f>
        <v>Navajo Nation, AZ</v>
      </c>
      <c r="B52" s="53">
        <v>125</v>
      </c>
      <c r="C52" s="53">
        <v>115</v>
      </c>
      <c r="D52" s="53">
        <v>115</v>
      </c>
      <c r="E52" s="53">
        <v>138</v>
      </c>
      <c r="F52" s="53">
        <v>123</v>
      </c>
      <c r="G52" s="53">
        <v>129</v>
      </c>
      <c r="H52" s="53">
        <v>126</v>
      </c>
      <c r="I52" s="53">
        <v>124</v>
      </c>
      <c r="J52" s="52">
        <f t="shared" si="0"/>
        <v>124.375</v>
      </c>
    </row>
    <row r="53" spans="1:10" ht="12" customHeight="1" x14ac:dyDescent="0.2">
      <c r="A53" s="51" t="str">
        <f>'Pregnant Women Participating'!A53</f>
        <v>Acoma, Canoncito &amp; Laguna, NM</v>
      </c>
      <c r="B53" s="53">
        <v>13</v>
      </c>
      <c r="C53" s="53">
        <v>15</v>
      </c>
      <c r="D53" s="53">
        <v>20</v>
      </c>
      <c r="E53" s="53">
        <v>16</v>
      </c>
      <c r="F53" s="53">
        <v>20</v>
      </c>
      <c r="G53" s="53">
        <v>21</v>
      </c>
      <c r="H53" s="53">
        <v>15</v>
      </c>
      <c r="I53" s="53">
        <v>17</v>
      </c>
      <c r="J53" s="52">
        <f t="shared" si="0"/>
        <v>17.125</v>
      </c>
    </row>
    <row r="54" spans="1:10" ht="12" customHeight="1" x14ac:dyDescent="0.2">
      <c r="A54" s="51" t="str">
        <f>'Pregnant Women Participating'!A54</f>
        <v>Eight Northern Pueblos, NM</v>
      </c>
      <c r="B54" s="53">
        <v>8</v>
      </c>
      <c r="C54" s="53">
        <v>6</v>
      </c>
      <c r="D54" s="53">
        <v>8</v>
      </c>
      <c r="E54" s="53">
        <v>8</v>
      </c>
      <c r="F54" s="53">
        <v>11</v>
      </c>
      <c r="G54" s="53">
        <v>12</v>
      </c>
      <c r="H54" s="53">
        <v>17</v>
      </c>
      <c r="I54" s="53">
        <v>20</v>
      </c>
      <c r="J54" s="52">
        <f t="shared" si="0"/>
        <v>11.25</v>
      </c>
    </row>
    <row r="55" spans="1:10" ht="12" customHeight="1" x14ac:dyDescent="0.2">
      <c r="A55" s="51" t="str">
        <f>'Pregnant Women Participating'!A55</f>
        <v>Five Sandoval Pueblos, NM</v>
      </c>
      <c r="B55" s="53">
        <v>10</v>
      </c>
      <c r="C55" s="53">
        <v>10</v>
      </c>
      <c r="D55" s="53">
        <v>7</v>
      </c>
      <c r="E55" s="53">
        <v>11</v>
      </c>
      <c r="F55" s="53">
        <v>9</v>
      </c>
      <c r="G55" s="53">
        <v>8</v>
      </c>
      <c r="H55" s="53">
        <v>8</v>
      </c>
      <c r="I55" s="53">
        <v>7</v>
      </c>
      <c r="J55" s="52">
        <f t="shared" si="0"/>
        <v>8.75</v>
      </c>
    </row>
    <row r="56" spans="1:10" ht="12" customHeight="1" x14ac:dyDescent="0.2">
      <c r="A56" s="51" t="str">
        <f>'Pregnant Women Participating'!A56</f>
        <v>Isleta Pueblo, NM</v>
      </c>
      <c r="B56" s="53">
        <v>34</v>
      </c>
      <c r="C56" s="53">
        <v>32</v>
      </c>
      <c r="D56" s="53">
        <v>32</v>
      </c>
      <c r="E56" s="53">
        <v>36</v>
      </c>
      <c r="F56" s="53">
        <v>35</v>
      </c>
      <c r="G56" s="53">
        <v>38</v>
      </c>
      <c r="H56" s="53">
        <v>41</v>
      </c>
      <c r="I56" s="53">
        <v>41</v>
      </c>
      <c r="J56" s="52">
        <f t="shared" si="0"/>
        <v>36.125</v>
      </c>
    </row>
    <row r="57" spans="1:10" ht="12" customHeight="1" x14ac:dyDescent="0.2">
      <c r="A57" s="51" t="str">
        <f>'Pregnant Women Participating'!A57</f>
        <v>San Felipe Pueblo, NM</v>
      </c>
      <c r="B57" s="53">
        <v>11</v>
      </c>
      <c r="C57" s="53">
        <v>12</v>
      </c>
      <c r="D57" s="53">
        <v>9</v>
      </c>
      <c r="E57" s="53">
        <v>11</v>
      </c>
      <c r="F57" s="53">
        <v>12</v>
      </c>
      <c r="G57" s="53">
        <v>10</v>
      </c>
      <c r="H57" s="53">
        <v>10</v>
      </c>
      <c r="I57" s="53">
        <v>11</v>
      </c>
      <c r="J57" s="52">
        <f t="shared" si="0"/>
        <v>10.75</v>
      </c>
    </row>
    <row r="58" spans="1:10" ht="12" customHeight="1" x14ac:dyDescent="0.2">
      <c r="A58" s="51" t="str">
        <f>'Pregnant Women Participating'!A58</f>
        <v>Santo Domingo Tribe, NM</v>
      </c>
      <c r="B58" s="53">
        <v>5</v>
      </c>
      <c r="C58" s="53">
        <v>5</v>
      </c>
      <c r="D58" s="53">
        <v>1</v>
      </c>
      <c r="E58" s="53">
        <v>1</v>
      </c>
      <c r="F58" s="53">
        <v>1</v>
      </c>
      <c r="G58" s="53">
        <v>1</v>
      </c>
      <c r="H58" s="53">
        <v>4</v>
      </c>
      <c r="I58" s="53">
        <v>5</v>
      </c>
      <c r="J58" s="52">
        <f t="shared" si="0"/>
        <v>2.875</v>
      </c>
    </row>
    <row r="59" spans="1:10" ht="12" customHeight="1" x14ac:dyDescent="0.2">
      <c r="A59" s="51" t="str">
        <f>'Pregnant Women Participating'!A59</f>
        <v>Zuni Pueblo, NM</v>
      </c>
      <c r="B59" s="53">
        <v>47</v>
      </c>
      <c r="C59" s="53">
        <v>42</v>
      </c>
      <c r="D59" s="53">
        <v>49</v>
      </c>
      <c r="E59" s="53">
        <v>48</v>
      </c>
      <c r="F59" s="53">
        <v>50</v>
      </c>
      <c r="G59" s="53">
        <v>53</v>
      </c>
      <c r="H59" s="53">
        <v>46</v>
      </c>
      <c r="I59" s="53">
        <v>46</v>
      </c>
      <c r="J59" s="52">
        <f t="shared" si="0"/>
        <v>47.625</v>
      </c>
    </row>
    <row r="60" spans="1:10" ht="12" customHeight="1" x14ac:dyDescent="0.2">
      <c r="A60" s="51" t="str">
        <f>'Pregnant Women Participating'!A60</f>
        <v>Cherokee Nation, OK</v>
      </c>
      <c r="B60" s="53">
        <v>214</v>
      </c>
      <c r="C60" s="53">
        <v>196</v>
      </c>
      <c r="D60" s="53">
        <v>213</v>
      </c>
      <c r="E60" s="53">
        <v>214</v>
      </c>
      <c r="F60" s="53">
        <v>217</v>
      </c>
      <c r="G60" s="53">
        <v>223</v>
      </c>
      <c r="H60" s="53">
        <v>217</v>
      </c>
      <c r="I60" s="53">
        <v>223</v>
      </c>
      <c r="J60" s="52">
        <f t="shared" si="0"/>
        <v>214.625</v>
      </c>
    </row>
    <row r="61" spans="1:10" ht="12" customHeight="1" x14ac:dyDescent="0.2">
      <c r="A61" s="51" t="str">
        <f>'Pregnant Women Participating'!A61</f>
        <v>Chickasaw Nation, OK</v>
      </c>
      <c r="B61" s="53">
        <v>188</v>
      </c>
      <c r="C61" s="53">
        <v>191</v>
      </c>
      <c r="D61" s="53">
        <v>186</v>
      </c>
      <c r="E61" s="53">
        <v>195</v>
      </c>
      <c r="F61" s="53">
        <v>185</v>
      </c>
      <c r="G61" s="53">
        <v>196</v>
      </c>
      <c r="H61" s="53">
        <v>198</v>
      </c>
      <c r="I61" s="53">
        <v>194</v>
      </c>
      <c r="J61" s="52">
        <f t="shared" si="0"/>
        <v>191.625</v>
      </c>
    </row>
    <row r="62" spans="1:10" ht="12" customHeight="1" x14ac:dyDescent="0.2">
      <c r="A62" s="51" t="str">
        <f>'Pregnant Women Participating'!A62</f>
        <v>Choctaw Nation, OK</v>
      </c>
      <c r="B62" s="53">
        <v>187</v>
      </c>
      <c r="C62" s="53">
        <v>187</v>
      </c>
      <c r="D62" s="53">
        <v>204</v>
      </c>
      <c r="E62" s="53">
        <v>198</v>
      </c>
      <c r="F62" s="53">
        <v>209</v>
      </c>
      <c r="G62" s="53">
        <v>193</v>
      </c>
      <c r="H62" s="53">
        <v>195</v>
      </c>
      <c r="I62" s="53">
        <v>199</v>
      </c>
      <c r="J62" s="52">
        <f t="shared" si="0"/>
        <v>196.5</v>
      </c>
    </row>
    <row r="63" spans="1:10" ht="12" customHeight="1" x14ac:dyDescent="0.2">
      <c r="A63" s="51" t="str">
        <f>'Pregnant Women Participating'!A63</f>
        <v>Citizen Potawatomi Nation, OK</v>
      </c>
      <c r="B63" s="53">
        <v>51</v>
      </c>
      <c r="C63" s="53">
        <v>48</v>
      </c>
      <c r="D63" s="53">
        <v>49</v>
      </c>
      <c r="E63" s="53">
        <v>47</v>
      </c>
      <c r="F63" s="53">
        <v>56</v>
      </c>
      <c r="G63" s="53">
        <v>50</v>
      </c>
      <c r="H63" s="53">
        <v>48</v>
      </c>
      <c r="I63" s="53">
        <v>48</v>
      </c>
      <c r="J63" s="52">
        <f t="shared" si="0"/>
        <v>49.625</v>
      </c>
    </row>
    <row r="64" spans="1:10" ht="12" customHeight="1" x14ac:dyDescent="0.2">
      <c r="A64" s="51" t="str">
        <f>'Pregnant Women Participating'!A64</f>
        <v>Inter-Tribal Council, OK</v>
      </c>
      <c r="B64" s="53">
        <v>30</v>
      </c>
      <c r="C64" s="53">
        <v>25</v>
      </c>
      <c r="D64" s="53">
        <v>33</v>
      </c>
      <c r="E64" s="53">
        <v>33</v>
      </c>
      <c r="F64" s="53">
        <v>34</v>
      </c>
      <c r="G64" s="53">
        <v>31</v>
      </c>
      <c r="H64" s="53">
        <v>34</v>
      </c>
      <c r="I64" s="53">
        <v>37</v>
      </c>
      <c r="J64" s="52">
        <f t="shared" si="0"/>
        <v>32.125</v>
      </c>
    </row>
    <row r="65" spans="1:10" ht="12" customHeight="1" x14ac:dyDescent="0.2">
      <c r="A65" s="51" t="str">
        <f>'Pregnant Women Participating'!A65</f>
        <v>Muscogee Creek Nation, OK</v>
      </c>
      <c r="B65" s="53">
        <v>64</v>
      </c>
      <c r="C65" s="53">
        <v>68</v>
      </c>
      <c r="D65" s="53">
        <v>68</v>
      </c>
      <c r="E65" s="53">
        <v>69</v>
      </c>
      <c r="F65" s="53">
        <v>73</v>
      </c>
      <c r="G65" s="53">
        <v>86</v>
      </c>
      <c r="H65" s="53">
        <v>82</v>
      </c>
      <c r="I65" s="53">
        <v>80</v>
      </c>
      <c r="J65" s="52">
        <f t="shared" si="0"/>
        <v>73.75</v>
      </c>
    </row>
    <row r="66" spans="1:10" ht="12" customHeight="1" x14ac:dyDescent="0.2">
      <c r="A66" s="51" t="str">
        <f>'Pregnant Women Participating'!A66</f>
        <v>Osage Tribal Council, OK</v>
      </c>
      <c r="B66" s="53">
        <v>66</v>
      </c>
      <c r="C66" s="53">
        <v>63</v>
      </c>
      <c r="D66" s="53">
        <v>57</v>
      </c>
      <c r="E66" s="53">
        <v>50</v>
      </c>
      <c r="F66" s="53">
        <v>54</v>
      </c>
      <c r="G66" s="53">
        <v>62</v>
      </c>
      <c r="H66" s="53">
        <v>60</v>
      </c>
      <c r="I66" s="53">
        <v>61</v>
      </c>
      <c r="J66" s="52">
        <f t="shared" si="0"/>
        <v>59.125</v>
      </c>
    </row>
    <row r="67" spans="1:10" ht="12" customHeight="1" x14ac:dyDescent="0.2">
      <c r="A67" s="51" t="str">
        <f>'Pregnant Women Participating'!A67</f>
        <v>Otoe-Missouria Tribe, OK</v>
      </c>
      <c r="B67" s="53">
        <v>17</v>
      </c>
      <c r="C67" s="53">
        <v>17</v>
      </c>
      <c r="D67" s="53">
        <v>14</v>
      </c>
      <c r="E67" s="53">
        <v>15</v>
      </c>
      <c r="F67" s="53">
        <v>13</v>
      </c>
      <c r="G67" s="53">
        <v>18</v>
      </c>
      <c r="H67" s="53">
        <v>18</v>
      </c>
      <c r="I67" s="53">
        <v>19</v>
      </c>
      <c r="J67" s="52">
        <f t="shared" si="0"/>
        <v>16.375</v>
      </c>
    </row>
    <row r="68" spans="1:10" ht="12" customHeight="1" x14ac:dyDescent="0.2">
      <c r="A68" s="51" t="str">
        <f>'Pregnant Women Participating'!A68</f>
        <v>Wichita, Caddo &amp; Delaware (WCD), OK</v>
      </c>
      <c r="B68" s="53">
        <v>150</v>
      </c>
      <c r="C68" s="53">
        <v>135</v>
      </c>
      <c r="D68" s="53">
        <v>135</v>
      </c>
      <c r="E68" s="53">
        <v>130</v>
      </c>
      <c r="F68" s="53">
        <v>133</v>
      </c>
      <c r="G68" s="53">
        <v>145</v>
      </c>
      <c r="H68" s="53">
        <v>139</v>
      </c>
      <c r="I68" s="53">
        <v>133</v>
      </c>
      <c r="J68" s="52">
        <f t="shared" si="0"/>
        <v>137.5</v>
      </c>
    </row>
    <row r="69" spans="1:10" s="57" customFormat="1" ht="24.75" customHeight="1" x14ac:dyDescent="0.2">
      <c r="A69" s="54" t="str">
        <f>'Pregnant Women Participating'!A69</f>
        <v>Southwest Region</v>
      </c>
      <c r="B69" s="56">
        <v>45088</v>
      </c>
      <c r="C69" s="56">
        <v>43614</v>
      </c>
      <c r="D69" s="56">
        <v>43125</v>
      </c>
      <c r="E69" s="56">
        <v>42805</v>
      </c>
      <c r="F69" s="56">
        <v>42792</v>
      </c>
      <c r="G69" s="56">
        <v>43203</v>
      </c>
      <c r="H69" s="56">
        <v>43393</v>
      </c>
      <c r="I69" s="56">
        <v>42832</v>
      </c>
      <c r="J69" s="55">
        <f t="shared" si="0"/>
        <v>43356.5</v>
      </c>
    </row>
    <row r="70" spans="1:10" ht="12" customHeight="1" x14ac:dyDescent="0.2">
      <c r="A70" s="51" t="str">
        <f>'Pregnant Women Participating'!A70</f>
        <v>Colorado</v>
      </c>
      <c r="B70" s="52">
        <v>5491</v>
      </c>
      <c r="C70" s="53">
        <v>5361</v>
      </c>
      <c r="D70" s="53">
        <v>5263</v>
      </c>
      <c r="E70" s="53">
        <v>5228</v>
      </c>
      <c r="F70" s="53">
        <v>5232</v>
      </c>
      <c r="G70" s="53">
        <v>5275</v>
      </c>
      <c r="H70" s="53">
        <v>5210</v>
      </c>
      <c r="I70" s="53">
        <v>5119</v>
      </c>
      <c r="J70" s="52">
        <f t="shared" si="0"/>
        <v>5272.375</v>
      </c>
    </row>
    <row r="71" spans="1:10" ht="12" customHeight="1" x14ac:dyDescent="0.2">
      <c r="A71" s="51" t="str">
        <f>'Pregnant Women Participating'!A71</f>
        <v>Kansas</v>
      </c>
      <c r="B71" s="52">
        <v>2481</v>
      </c>
      <c r="C71" s="53">
        <v>2358</v>
      </c>
      <c r="D71" s="53">
        <v>2285</v>
      </c>
      <c r="E71" s="53">
        <v>2314</v>
      </c>
      <c r="F71" s="53">
        <v>2319</v>
      </c>
      <c r="G71" s="53">
        <v>2357</v>
      </c>
      <c r="H71" s="53">
        <v>2363</v>
      </c>
      <c r="I71" s="53">
        <v>2282</v>
      </c>
      <c r="J71" s="52">
        <f t="shared" si="0"/>
        <v>2344.875</v>
      </c>
    </row>
    <row r="72" spans="1:10" ht="12" customHeight="1" x14ac:dyDescent="0.2">
      <c r="A72" s="51" t="str">
        <f>'Pregnant Women Participating'!A72</f>
        <v>Missouri</v>
      </c>
      <c r="B72" s="52">
        <v>4447</v>
      </c>
      <c r="C72" s="53">
        <v>4432</v>
      </c>
      <c r="D72" s="53">
        <v>4249</v>
      </c>
      <c r="E72" s="53">
        <v>4233</v>
      </c>
      <c r="F72" s="53">
        <v>4242</v>
      </c>
      <c r="G72" s="53">
        <v>4252</v>
      </c>
      <c r="H72" s="53">
        <v>4250</v>
      </c>
      <c r="I72" s="53">
        <v>4206</v>
      </c>
      <c r="J72" s="52">
        <f t="shared" si="0"/>
        <v>4288.875</v>
      </c>
    </row>
    <row r="73" spans="1:10" ht="12" customHeight="1" x14ac:dyDescent="0.2">
      <c r="A73" s="51" t="str">
        <f>'Pregnant Women Participating'!A73</f>
        <v>Montana</v>
      </c>
      <c r="B73" s="52">
        <v>848</v>
      </c>
      <c r="C73" s="53">
        <v>816</v>
      </c>
      <c r="D73" s="53">
        <v>821</v>
      </c>
      <c r="E73" s="53">
        <v>832</v>
      </c>
      <c r="F73" s="53">
        <v>812</v>
      </c>
      <c r="G73" s="53">
        <v>825</v>
      </c>
      <c r="H73" s="53">
        <v>827</v>
      </c>
      <c r="I73" s="53">
        <v>808</v>
      </c>
      <c r="J73" s="52">
        <f t="shared" si="0"/>
        <v>823.625</v>
      </c>
    </row>
    <row r="74" spans="1:10" ht="12" customHeight="1" x14ac:dyDescent="0.2">
      <c r="A74" s="51" t="str">
        <f>'Pregnant Women Participating'!A74</f>
        <v>Nebraska</v>
      </c>
      <c r="B74" s="52">
        <v>1057</v>
      </c>
      <c r="C74" s="53">
        <v>1137</v>
      </c>
      <c r="D74" s="53">
        <v>1023</v>
      </c>
      <c r="E74" s="53">
        <v>1021</v>
      </c>
      <c r="F74" s="53">
        <v>1021</v>
      </c>
      <c r="G74" s="53">
        <v>1024</v>
      </c>
      <c r="H74" s="53">
        <v>1000</v>
      </c>
      <c r="I74" s="53">
        <v>971</v>
      </c>
      <c r="J74" s="52">
        <f t="shared" si="0"/>
        <v>1031.75</v>
      </c>
    </row>
    <row r="75" spans="1:10" ht="12" customHeight="1" x14ac:dyDescent="0.2">
      <c r="A75" s="51" t="str">
        <f>'Pregnant Women Participating'!A75</f>
        <v>North Dakota</v>
      </c>
      <c r="B75" s="52">
        <v>388</v>
      </c>
      <c r="C75" s="53">
        <v>384</v>
      </c>
      <c r="D75" s="53">
        <v>380</v>
      </c>
      <c r="E75" s="53">
        <v>364</v>
      </c>
      <c r="F75" s="53">
        <v>354</v>
      </c>
      <c r="G75" s="53">
        <v>363</v>
      </c>
      <c r="H75" s="53">
        <v>355</v>
      </c>
      <c r="I75" s="53">
        <v>352</v>
      </c>
      <c r="J75" s="52">
        <f t="shared" si="0"/>
        <v>367.5</v>
      </c>
    </row>
    <row r="76" spans="1:10" ht="12" customHeight="1" x14ac:dyDescent="0.2">
      <c r="A76" s="51" t="str">
        <f>'Pregnant Women Participating'!A76</f>
        <v>South Dakota</v>
      </c>
      <c r="B76" s="52">
        <v>637</v>
      </c>
      <c r="C76" s="53">
        <v>665</v>
      </c>
      <c r="D76" s="53">
        <v>654</v>
      </c>
      <c r="E76" s="53">
        <v>641</v>
      </c>
      <c r="F76" s="53">
        <v>645</v>
      </c>
      <c r="G76" s="53">
        <v>662</v>
      </c>
      <c r="H76" s="53">
        <v>654</v>
      </c>
      <c r="I76" s="53">
        <v>635</v>
      </c>
      <c r="J76" s="52">
        <f t="shared" si="0"/>
        <v>649.125</v>
      </c>
    </row>
    <row r="77" spans="1:10" ht="12" customHeight="1" x14ac:dyDescent="0.2">
      <c r="A77" s="51" t="str">
        <f>'Pregnant Women Participating'!A77</f>
        <v>Wyoming</v>
      </c>
      <c r="B77" s="52">
        <v>464</v>
      </c>
      <c r="C77" s="53">
        <v>440</v>
      </c>
      <c r="D77" s="53">
        <v>457</v>
      </c>
      <c r="E77" s="53">
        <v>450</v>
      </c>
      <c r="F77" s="53">
        <v>424</v>
      </c>
      <c r="G77" s="53">
        <v>418</v>
      </c>
      <c r="H77" s="53">
        <v>415</v>
      </c>
      <c r="I77" s="53">
        <v>420</v>
      </c>
      <c r="J77" s="52">
        <f t="shared" si="0"/>
        <v>436</v>
      </c>
    </row>
    <row r="78" spans="1:10" ht="12" customHeight="1" x14ac:dyDescent="0.2">
      <c r="A78" s="51" t="str">
        <f>'Pregnant Women Participating'!A78</f>
        <v>Ute Mountain Ute Tribe, CO</v>
      </c>
      <c r="B78" s="52">
        <v>6</v>
      </c>
      <c r="C78" s="53">
        <v>5</v>
      </c>
      <c r="D78" s="53">
        <v>4</v>
      </c>
      <c r="E78" s="53">
        <v>6</v>
      </c>
      <c r="F78" s="53">
        <v>6</v>
      </c>
      <c r="G78" s="53">
        <v>8</v>
      </c>
      <c r="H78" s="53">
        <v>7</v>
      </c>
      <c r="I78" s="53">
        <v>7</v>
      </c>
      <c r="J78" s="52">
        <f t="shared" si="0"/>
        <v>6.125</v>
      </c>
    </row>
    <row r="79" spans="1:10" ht="12" customHeight="1" x14ac:dyDescent="0.2">
      <c r="A79" s="51" t="str">
        <f>'Pregnant Women Participating'!A79</f>
        <v>Omaha Sioux, NE</v>
      </c>
      <c r="B79" s="52">
        <v>1</v>
      </c>
      <c r="C79" s="53">
        <v>1</v>
      </c>
      <c r="D79" s="53">
        <v>2</v>
      </c>
      <c r="E79" s="53">
        <v>2</v>
      </c>
      <c r="F79" s="53">
        <v>2</v>
      </c>
      <c r="G79" s="53">
        <v>2</v>
      </c>
      <c r="H79" s="53">
        <v>2</v>
      </c>
      <c r="I79" s="53">
        <v>2</v>
      </c>
      <c r="J79" s="52">
        <f t="shared" si="0"/>
        <v>1.75</v>
      </c>
    </row>
    <row r="80" spans="1:10" ht="12" customHeight="1" x14ac:dyDescent="0.2">
      <c r="A80" s="51" t="str">
        <f>'Pregnant Women Participating'!A80</f>
        <v>Santee Sioux, NE</v>
      </c>
      <c r="B80" s="52">
        <v>0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1</v>
      </c>
      <c r="I80" s="53">
        <v>1</v>
      </c>
      <c r="J80" s="52">
        <f t="shared" si="0"/>
        <v>0.25</v>
      </c>
    </row>
    <row r="81" spans="1:10" ht="12" customHeight="1" x14ac:dyDescent="0.2">
      <c r="A81" s="51" t="str">
        <f>'Pregnant Women Participating'!A81</f>
        <v>Winnebago Tribe, NE</v>
      </c>
      <c r="B81" s="52">
        <v>6</v>
      </c>
      <c r="C81" s="53">
        <v>6</v>
      </c>
      <c r="D81" s="53">
        <v>5</v>
      </c>
      <c r="E81" s="53">
        <v>5</v>
      </c>
      <c r="F81" s="53">
        <v>4</v>
      </c>
      <c r="G81" s="53">
        <v>3</v>
      </c>
      <c r="H81" s="53">
        <v>3</v>
      </c>
      <c r="I81" s="53">
        <v>2</v>
      </c>
      <c r="J81" s="52">
        <f t="shared" si="0"/>
        <v>4.25</v>
      </c>
    </row>
    <row r="82" spans="1:10" ht="12" customHeight="1" x14ac:dyDescent="0.2">
      <c r="A82" s="51" t="str">
        <f>'Pregnant Women Participating'!A82</f>
        <v>Standing Rock Sioux Tribe, ND</v>
      </c>
      <c r="B82" s="52">
        <v>6</v>
      </c>
      <c r="C82" s="53">
        <v>6</v>
      </c>
      <c r="D82" s="53">
        <v>6</v>
      </c>
      <c r="E82" s="53">
        <v>6</v>
      </c>
      <c r="F82" s="53">
        <v>8</v>
      </c>
      <c r="G82" s="53">
        <v>8</v>
      </c>
      <c r="H82" s="53">
        <v>6</v>
      </c>
      <c r="I82" s="53">
        <v>6</v>
      </c>
      <c r="J82" s="52">
        <f t="shared" si="0"/>
        <v>6.5</v>
      </c>
    </row>
    <row r="83" spans="1:10" ht="12" customHeight="1" x14ac:dyDescent="0.2">
      <c r="A83" s="51" t="str">
        <f>'Pregnant Women Participating'!A83</f>
        <v>Three Affiliated Tribes, ND</v>
      </c>
      <c r="B83" s="52">
        <v>1</v>
      </c>
      <c r="C83" s="53">
        <v>0</v>
      </c>
      <c r="D83" s="53">
        <v>1</v>
      </c>
      <c r="E83" s="53">
        <v>1</v>
      </c>
      <c r="F83" s="53">
        <v>0</v>
      </c>
      <c r="G83" s="53">
        <v>0</v>
      </c>
      <c r="H83" s="53">
        <v>0</v>
      </c>
      <c r="I83" s="53">
        <v>1</v>
      </c>
      <c r="J83" s="52">
        <f t="shared" si="0"/>
        <v>0.5</v>
      </c>
    </row>
    <row r="84" spans="1:10" ht="12" customHeight="1" x14ac:dyDescent="0.2">
      <c r="A84" s="51" t="str">
        <f>'Pregnant Women Participating'!A84</f>
        <v>Cheyenne River Sioux, SD</v>
      </c>
      <c r="B84" s="52">
        <v>18</v>
      </c>
      <c r="C84" s="53">
        <v>16</v>
      </c>
      <c r="D84" s="53">
        <v>15</v>
      </c>
      <c r="E84" s="53">
        <v>13</v>
      </c>
      <c r="F84" s="53">
        <v>12</v>
      </c>
      <c r="G84" s="53">
        <v>13</v>
      </c>
      <c r="H84" s="53">
        <v>12</v>
      </c>
      <c r="I84" s="53">
        <v>12</v>
      </c>
      <c r="J84" s="52">
        <f t="shared" si="0"/>
        <v>13.875</v>
      </c>
    </row>
    <row r="85" spans="1:10" ht="12" customHeight="1" x14ac:dyDescent="0.2">
      <c r="A85" s="51" t="str">
        <f>'Pregnant Women Participating'!A85</f>
        <v>Rosebud Sioux, SD</v>
      </c>
      <c r="B85" s="52">
        <v>34</v>
      </c>
      <c r="C85" s="53">
        <v>24</v>
      </c>
      <c r="D85" s="53">
        <v>22</v>
      </c>
      <c r="E85" s="53">
        <v>19</v>
      </c>
      <c r="F85" s="53">
        <v>14</v>
      </c>
      <c r="G85" s="53">
        <v>16</v>
      </c>
      <c r="H85" s="53">
        <v>15</v>
      </c>
      <c r="I85" s="53">
        <v>14</v>
      </c>
      <c r="J85" s="52">
        <f t="shared" si="0"/>
        <v>19.75</v>
      </c>
    </row>
    <row r="86" spans="1:10" ht="12" customHeight="1" x14ac:dyDescent="0.2">
      <c r="A86" s="51" t="str">
        <f>'Pregnant Women Participating'!A86</f>
        <v>Northern Arapahoe, WY</v>
      </c>
      <c r="B86" s="52">
        <v>6</v>
      </c>
      <c r="C86" s="53">
        <v>5</v>
      </c>
      <c r="D86" s="53">
        <v>4</v>
      </c>
      <c r="E86" s="53">
        <v>6</v>
      </c>
      <c r="F86" s="53">
        <v>6</v>
      </c>
      <c r="G86" s="53">
        <v>8</v>
      </c>
      <c r="H86" s="53">
        <v>10</v>
      </c>
      <c r="I86" s="53">
        <v>12</v>
      </c>
      <c r="J86" s="52">
        <f t="shared" si="0"/>
        <v>7.125</v>
      </c>
    </row>
    <row r="87" spans="1:10" ht="12" customHeight="1" x14ac:dyDescent="0.2">
      <c r="A87" s="51" t="str">
        <f>'Pregnant Women Participating'!A87</f>
        <v>Shoshone Tribe, WY</v>
      </c>
      <c r="B87" s="52">
        <v>5</v>
      </c>
      <c r="C87" s="53">
        <v>5</v>
      </c>
      <c r="D87" s="53">
        <v>5</v>
      </c>
      <c r="E87" s="53">
        <v>4</v>
      </c>
      <c r="F87" s="53">
        <v>5</v>
      </c>
      <c r="G87" s="53">
        <v>5</v>
      </c>
      <c r="H87" s="53">
        <v>4</v>
      </c>
      <c r="I87" s="53">
        <v>3</v>
      </c>
      <c r="J87" s="52">
        <f t="shared" si="0"/>
        <v>4.5</v>
      </c>
    </row>
    <row r="88" spans="1:10" s="57" customFormat="1" ht="24.75" customHeight="1" x14ac:dyDescent="0.2">
      <c r="A88" s="54" t="str">
        <f>'Pregnant Women Participating'!A88</f>
        <v>Mountain Plains</v>
      </c>
      <c r="B88" s="56">
        <v>15896</v>
      </c>
      <c r="C88" s="56">
        <v>15661</v>
      </c>
      <c r="D88" s="56">
        <v>15196</v>
      </c>
      <c r="E88" s="56">
        <v>15145</v>
      </c>
      <c r="F88" s="56">
        <v>15106</v>
      </c>
      <c r="G88" s="56">
        <v>15239</v>
      </c>
      <c r="H88" s="56">
        <v>15134</v>
      </c>
      <c r="I88" s="56">
        <v>14853</v>
      </c>
      <c r="J88" s="55">
        <f t="shared" si="0"/>
        <v>15278.75</v>
      </c>
    </row>
    <row r="89" spans="1:10" ht="12" customHeight="1" x14ac:dyDescent="0.2">
      <c r="A89" s="58" t="str">
        <f>'Pregnant Women Participating'!A89</f>
        <v>Alaska</v>
      </c>
      <c r="B89" s="52">
        <v>918</v>
      </c>
      <c r="C89" s="53">
        <v>933</v>
      </c>
      <c r="D89" s="53">
        <v>927</v>
      </c>
      <c r="E89" s="53">
        <v>896</v>
      </c>
      <c r="F89" s="53">
        <v>900</v>
      </c>
      <c r="G89" s="53">
        <v>876</v>
      </c>
      <c r="H89" s="53">
        <v>868</v>
      </c>
      <c r="I89" s="53">
        <v>885</v>
      </c>
      <c r="J89" s="52">
        <f t="shared" si="0"/>
        <v>900.375</v>
      </c>
    </row>
    <row r="90" spans="1:10" ht="12" customHeight="1" x14ac:dyDescent="0.2">
      <c r="A90" s="58" t="str">
        <f>'Pregnant Women Participating'!A90</f>
        <v>American Samoa</v>
      </c>
      <c r="B90" s="52">
        <v>48</v>
      </c>
      <c r="C90" s="53">
        <v>41</v>
      </c>
      <c r="D90" s="53">
        <v>41</v>
      </c>
      <c r="E90" s="53">
        <v>43</v>
      </c>
      <c r="F90" s="53">
        <v>39</v>
      </c>
      <c r="G90" s="53">
        <v>42</v>
      </c>
      <c r="H90" s="53">
        <v>43</v>
      </c>
      <c r="I90" s="53">
        <v>36</v>
      </c>
      <c r="J90" s="52">
        <f t="shared" si="0"/>
        <v>41.625</v>
      </c>
    </row>
    <row r="91" spans="1:10" ht="12" customHeight="1" x14ac:dyDescent="0.2">
      <c r="A91" s="58" t="str">
        <f>'Pregnant Women Participating'!A91</f>
        <v>California</v>
      </c>
      <c r="B91" s="52">
        <v>48876</v>
      </c>
      <c r="C91" s="53">
        <v>47977</v>
      </c>
      <c r="D91" s="53">
        <v>47746</v>
      </c>
      <c r="E91" s="53">
        <v>47679</v>
      </c>
      <c r="F91" s="53">
        <v>47591</v>
      </c>
      <c r="G91" s="53">
        <v>47707</v>
      </c>
      <c r="H91" s="53">
        <v>47097</v>
      </c>
      <c r="I91" s="53">
        <v>46679</v>
      </c>
      <c r="J91" s="52">
        <f t="shared" si="0"/>
        <v>47669</v>
      </c>
    </row>
    <row r="92" spans="1:10" ht="12" customHeight="1" x14ac:dyDescent="0.2">
      <c r="A92" s="58" t="str">
        <f>'Pregnant Women Participating'!A92</f>
        <v>Guam</v>
      </c>
      <c r="B92" s="52">
        <v>235</v>
      </c>
      <c r="C92" s="53">
        <v>226</v>
      </c>
      <c r="D92" s="53">
        <v>215</v>
      </c>
      <c r="E92" s="53">
        <v>215</v>
      </c>
      <c r="F92" s="53">
        <v>219</v>
      </c>
      <c r="G92" s="53">
        <v>225</v>
      </c>
      <c r="H92" s="53">
        <v>225</v>
      </c>
      <c r="I92" s="53">
        <v>210</v>
      </c>
      <c r="J92" s="52">
        <f t="shared" si="0"/>
        <v>221.25</v>
      </c>
    </row>
    <row r="93" spans="1:10" ht="12" customHeight="1" x14ac:dyDescent="0.2">
      <c r="A93" s="58" t="str">
        <f>'Pregnant Women Participating'!A93</f>
        <v>Hawaii</v>
      </c>
      <c r="B93" s="52">
        <v>1671</v>
      </c>
      <c r="C93" s="53">
        <v>1614</v>
      </c>
      <c r="D93" s="53">
        <v>1634</v>
      </c>
      <c r="E93" s="53">
        <v>1603</v>
      </c>
      <c r="F93" s="53">
        <v>1627</v>
      </c>
      <c r="G93" s="53">
        <v>1645</v>
      </c>
      <c r="H93" s="53">
        <v>1648</v>
      </c>
      <c r="I93" s="53">
        <v>1598</v>
      </c>
      <c r="J93" s="52">
        <f t="shared" si="0"/>
        <v>1630</v>
      </c>
    </row>
    <row r="94" spans="1:10" ht="12" customHeight="1" x14ac:dyDescent="0.2">
      <c r="A94" s="58" t="str">
        <f>'Pregnant Women Participating'!A94</f>
        <v>Idaho</v>
      </c>
      <c r="B94" s="52">
        <v>2447</v>
      </c>
      <c r="C94" s="53">
        <v>2350</v>
      </c>
      <c r="D94" s="53">
        <v>2355</v>
      </c>
      <c r="E94" s="53">
        <v>2342</v>
      </c>
      <c r="F94" s="53">
        <v>2345</v>
      </c>
      <c r="G94" s="53">
        <v>2292</v>
      </c>
      <c r="H94" s="53">
        <v>2310</v>
      </c>
      <c r="I94" s="53">
        <v>2332</v>
      </c>
      <c r="J94" s="52">
        <f t="shared" si="0"/>
        <v>2346.625</v>
      </c>
    </row>
    <row r="95" spans="1:10" ht="12" customHeight="1" x14ac:dyDescent="0.2">
      <c r="A95" s="58" t="str">
        <f>'Pregnant Women Participating'!A95</f>
        <v>Nevada</v>
      </c>
      <c r="B95" s="52">
        <v>1629</v>
      </c>
      <c r="C95" s="53">
        <v>1532</v>
      </c>
      <c r="D95" s="53">
        <v>1495</v>
      </c>
      <c r="E95" s="53">
        <v>1455</v>
      </c>
      <c r="F95" s="53">
        <v>1432</v>
      </c>
      <c r="G95" s="53">
        <v>1440</v>
      </c>
      <c r="H95" s="53">
        <v>1420</v>
      </c>
      <c r="I95" s="53">
        <v>1384</v>
      </c>
      <c r="J95" s="52">
        <f t="shared" si="0"/>
        <v>1473.375</v>
      </c>
    </row>
    <row r="96" spans="1:10" ht="12" customHeight="1" x14ac:dyDescent="0.2">
      <c r="A96" s="58" t="str">
        <f>'Pregnant Women Participating'!A96</f>
        <v>Oregon</v>
      </c>
      <c r="B96" s="52">
        <v>6126</v>
      </c>
      <c r="C96" s="53">
        <v>5909</v>
      </c>
      <c r="D96" s="53">
        <v>5876</v>
      </c>
      <c r="E96" s="53">
        <v>5876</v>
      </c>
      <c r="F96" s="53">
        <v>5794</v>
      </c>
      <c r="G96" s="53">
        <v>5886</v>
      </c>
      <c r="H96" s="53">
        <v>5842</v>
      </c>
      <c r="I96" s="53">
        <v>5774</v>
      </c>
      <c r="J96" s="52">
        <f t="shared" si="0"/>
        <v>5885.375</v>
      </c>
    </row>
    <row r="97" spans="1:10" ht="12" customHeight="1" x14ac:dyDescent="0.2">
      <c r="A97" s="58" t="str">
        <f>'Pregnant Women Participating'!A97</f>
        <v>Washington</v>
      </c>
      <c r="B97" s="52">
        <v>8125</v>
      </c>
      <c r="C97" s="53">
        <v>7982</v>
      </c>
      <c r="D97" s="53">
        <v>7850</v>
      </c>
      <c r="E97" s="53">
        <v>7733</v>
      </c>
      <c r="F97" s="53">
        <v>7706</v>
      </c>
      <c r="G97" s="53">
        <v>7770</v>
      </c>
      <c r="H97" s="53">
        <v>7786</v>
      </c>
      <c r="I97" s="53">
        <v>7843</v>
      </c>
      <c r="J97" s="52">
        <f t="shared" si="0"/>
        <v>7849.375</v>
      </c>
    </row>
    <row r="98" spans="1:10" ht="12" customHeight="1" x14ac:dyDescent="0.2">
      <c r="A98" s="58" t="str">
        <f>'Pregnant Women Participating'!A98</f>
        <v>Northern Marianas</v>
      </c>
      <c r="B98" s="52">
        <v>107</v>
      </c>
      <c r="C98" s="53">
        <v>98</v>
      </c>
      <c r="D98" s="53">
        <v>95</v>
      </c>
      <c r="E98" s="53">
        <v>80</v>
      </c>
      <c r="F98" s="53">
        <v>82</v>
      </c>
      <c r="G98" s="53">
        <v>83</v>
      </c>
      <c r="H98" s="53">
        <v>78</v>
      </c>
      <c r="I98" s="53">
        <v>75</v>
      </c>
      <c r="J98" s="52">
        <f t="shared" si="0"/>
        <v>87.25</v>
      </c>
    </row>
    <row r="99" spans="1:10" ht="12" customHeight="1" x14ac:dyDescent="0.2">
      <c r="A99" s="58" t="str">
        <f>'Pregnant Women Participating'!A99</f>
        <v>Inter-Tribal Council, NV</v>
      </c>
      <c r="B99" s="52">
        <v>22</v>
      </c>
      <c r="C99" s="53">
        <v>18</v>
      </c>
      <c r="D99" s="53">
        <v>21</v>
      </c>
      <c r="E99" s="53">
        <v>15</v>
      </c>
      <c r="F99" s="53">
        <v>16</v>
      </c>
      <c r="G99" s="53">
        <v>17</v>
      </c>
      <c r="H99" s="53">
        <v>20</v>
      </c>
      <c r="I99" s="53">
        <v>16</v>
      </c>
      <c r="J99" s="52">
        <f t="shared" si="0"/>
        <v>18.125</v>
      </c>
    </row>
    <row r="100" spans="1:10" s="57" customFormat="1" ht="24.75" customHeight="1" x14ac:dyDescent="0.2">
      <c r="A100" s="54" t="str">
        <f>'Pregnant Women Participating'!A100</f>
        <v>Western Region</v>
      </c>
      <c r="B100" s="56">
        <v>70204</v>
      </c>
      <c r="C100" s="56">
        <v>68680</v>
      </c>
      <c r="D100" s="56">
        <v>68255</v>
      </c>
      <c r="E100" s="56">
        <v>67937</v>
      </c>
      <c r="F100" s="56">
        <v>67751</v>
      </c>
      <c r="G100" s="56">
        <v>67983</v>
      </c>
      <c r="H100" s="56">
        <v>67337</v>
      </c>
      <c r="I100" s="56">
        <v>66832</v>
      </c>
      <c r="J100" s="55">
        <f t="shared" si="0"/>
        <v>68122.375</v>
      </c>
    </row>
    <row r="101" spans="1:10" s="62" customFormat="1" ht="16.5" customHeight="1" thickBot="1" x14ac:dyDescent="0.25">
      <c r="A101" s="59" t="str">
        <f>'Pregnant Women Participating'!A101</f>
        <v>TOTAL</v>
      </c>
      <c r="B101" s="60">
        <v>265832</v>
      </c>
      <c r="C101" s="61">
        <v>260469</v>
      </c>
      <c r="D101" s="61">
        <v>257164</v>
      </c>
      <c r="E101" s="61">
        <v>255283</v>
      </c>
      <c r="F101" s="61">
        <v>254517</v>
      </c>
      <c r="G101" s="61">
        <v>256329</v>
      </c>
      <c r="H101" s="61">
        <v>255822</v>
      </c>
      <c r="I101" s="61">
        <v>253161</v>
      </c>
      <c r="J101" s="60">
        <f t="shared" si="0"/>
        <v>257322.125</v>
      </c>
    </row>
    <row r="102" spans="1:10" ht="12.75" customHeight="1" thickTop="1" x14ac:dyDescent="0.2">
      <c r="A102" s="63"/>
    </row>
    <row r="103" spans="1:10" x14ac:dyDescent="0.2">
      <c r="A103" s="63"/>
    </row>
    <row r="104" spans="1:10" s="64" customFormat="1" ht="12.75" x14ac:dyDescent="0.2">
      <c r="A104" s="43" t="s">
        <v>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4"/>
  <sheetViews>
    <sheetView workbookViewId="0"/>
  </sheetViews>
  <sheetFormatPr defaultColWidth="9.140625" defaultRowHeight="12" x14ac:dyDescent="0.2"/>
  <cols>
    <col min="1" max="1" width="34.7109375" style="45" customWidth="1"/>
    <col min="2" max="8" width="11.7109375" style="45" customWidth="1"/>
    <col min="9" max="10" width="13.7109375" style="45" customWidth="1"/>
    <col min="11" max="16384" width="9.140625" style="45"/>
  </cols>
  <sheetData>
    <row r="1" spans="1:10" ht="12" customHeight="1" x14ac:dyDescent="0.2">
      <c r="A1" s="43" t="s">
        <v>32</v>
      </c>
      <c r="B1" s="44"/>
      <c r="C1" s="44"/>
      <c r="D1" s="44"/>
      <c r="E1" s="44"/>
      <c r="F1" s="44"/>
      <c r="G1" s="44"/>
      <c r="H1" s="44"/>
      <c r="I1" s="44"/>
    </row>
    <row r="2" spans="1:10" ht="12" customHeight="1" x14ac:dyDescent="0.2">
      <c r="A2" s="43" t="str">
        <f>'Pregnant Women Participating'!A2</f>
        <v>FISCAL YEAR 2026</v>
      </c>
      <c r="B2" s="44"/>
      <c r="C2" s="44"/>
      <c r="D2" s="44"/>
      <c r="E2" s="44"/>
      <c r="F2" s="44"/>
      <c r="G2" s="44"/>
      <c r="H2" s="44"/>
      <c r="I2" s="44"/>
    </row>
    <row r="3" spans="1:10" ht="12" customHeight="1" x14ac:dyDescent="0.2">
      <c r="A3" s="46" t="str">
        <f>'Pregnant Women Participating'!A3</f>
        <v>Data as of August 14, 2026</v>
      </c>
      <c r="B3" s="44"/>
      <c r="C3" s="44"/>
      <c r="D3" s="44"/>
      <c r="E3" s="44"/>
      <c r="F3" s="44"/>
      <c r="G3" s="44"/>
      <c r="H3" s="44"/>
      <c r="I3" s="44"/>
    </row>
    <row r="4" spans="1:10" ht="12" customHeight="1" x14ac:dyDescent="0.2">
      <c r="A4" s="44"/>
      <c r="B4" s="44"/>
      <c r="C4" s="44"/>
      <c r="D4" s="44"/>
      <c r="E4" s="44"/>
      <c r="F4" s="44"/>
      <c r="G4" s="44"/>
      <c r="H4" s="44"/>
      <c r="I4" s="44"/>
    </row>
    <row r="5" spans="1:10" ht="24" customHeight="1" x14ac:dyDescent="0.2">
      <c r="A5" s="47" t="s">
        <v>0</v>
      </c>
      <c r="B5" s="48">
        <f>DATE(RIGHT(A2,4)-1,10,1)</f>
        <v>45931</v>
      </c>
      <c r="C5" s="49">
        <f>DATE(RIGHT(A2,4)-1,11,1)</f>
        <v>45962</v>
      </c>
      <c r="D5" s="49">
        <f>DATE(RIGHT(A2,4)-1,12,1)</f>
        <v>45992</v>
      </c>
      <c r="E5" s="49">
        <f>DATE(RIGHT(A2,4),1,1)</f>
        <v>46023</v>
      </c>
      <c r="F5" s="49">
        <f>DATE(RIGHT(A2,4),2,1)</f>
        <v>46054</v>
      </c>
      <c r="G5" s="49">
        <f>DATE(RIGHT(A2,4),3,1)</f>
        <v>46082</v>
      </c>
      <c r="H5" s="49">
        <f>DATE(RIGHT(A2,4),4,1)</f>
        <v>46113</v>
      </c>
      <c r="I5" s="49">
        <f>DATE(RIGHT(A2,4),5,1)</f>
        <v>46143</v>
      </c>
      <c r="J5" s="50" t="s">
        <v>12</v>
      </c>
    </row>
    <row r="6" spans="1:10" ht="12" customHeight="1" x14ac:dyDescent="0.2">
      <c r="A6" s="51" t="str">
        <f>'Pregnant Women Participating'!A6</f>
        <v>Connecticut</v>
      </c>
      <c r="B6" s="52">
        <v>2936</v>
      </c>
      <c r="C6" s="53">
        <v>2870</v>
      </c>
      <c r="D6" s="53">
        <v>2831</v>
      </c>
      <c r="E6" s="53">
        <v>2817</v>
      </c>
      <c r="F6" s="53">
        <v>2756</v>
      </c>
      <c r="G6" s="53">
        <v>2735</v>
      </c>
      <c r="H6" s="53">
        <v>2819</v>
      </c>
      <c r="I6" s="53">
        <v>2764</v>
      </c>
      <c r="J6" s="52">
        <f t="shared" ref="J6:J101" si="0">IF(SUM(B6:I6)&gt;0,AVERAGE(B6:I6),"0")</f>
        <v>2816</v>
      </c>
    </row>
    <row r="7" spans="1:10" ht="12" customHeight="1" x14ac:dyDescent="0.2">
      <c r="A7" s="51" t="str">
        <f>'Pregnant Women Participating'!A7</f>
        <v>Maine</v>
      </c>
      <c r="B7" s="52">
        <v>815</v>
      </c>
      <c r="C7" s="53">
        <v>801</v>
      </c>
      <c r="D7" s="53">
        <v>769</v>
      </c>
      <c r="E7" s="53">
        <v>788</v>
      </c>
      <c r="F7" s="53">
        <v>793</v>
      </c>
      <c r="G7" s="53">
        <v>791</v>
      </c>
      <c r="H7" s="53">
        <v>781</v>
      </c>
      <c r="I7" s="53">
        <v>765</v>
      </c>
      <c r="J7" s="52">
        <f t="shared" si="0"/>
        <v>787.875</v>
      </c>
    </row>
    <row r="8" spans="1:10" ht="12" customHeight="1" x14ac:dyDescent="0.2">
      <c r="A8" s="51" t="str">
        <f>'Pregnant Women Participating'!A8</f>
        <v>Massachusetts</v>
      </c>
      <c r="B8" s="52">
        <v>6961</v>
      </c>
      <c r="C8" s="53">
        <v>6718</v>
      </c>
      <c r="D8" s="53">
        <v>6685</v>
      </c>
      <c r="E8" s="53">
        <v>6533</v>
      </c>
      <c r="F8" s="53">
        <v>6420</v>
      </c>
      <c r="G8" s="53">
        <v>6517</v>
      </c>
      <c r="H8" s="53">
        <v>6433</v>
      </c>
      <c r="I8" s="53">
        <v>6412</v>
      </c>
      <c r="J8" s="52">
        <f t="shared" si="0"/>
        <v>6584.875</v>
      </c>
    </row>
    <row r="9" spans="1:10" ht="12" customHeight="1" x14ac:dyDescent="0.2">
      <c r="A9" s="51" t="str">
        <f>'Pregnant Women Participating'!A9</f>
        <v>New Hampshire</v>
      </c>
      <c r="B9" s="52">
        <v>409</v>
      </c>
      <c r="C9" s="53">
        <v>415</v>
      </c>
      <c r="D9" s="53">
        <v>430</v>
      </c>
      <c r="E9" s="53">
        <v>417</v>
      </c>
      <c r="F9" s="53">
        <v>392</v>
      </c>
      <c r="G9" s="53">
        <v>402</v>
      </c>
      <c r="H9" s="53">
        <v>406</v>
      </c>
      <c r="I9" s="53">
        <v>393</v>
      </c>
      <c r="J9" s="52">
        <f t="shared" si="0"/>
        <v>408</v>
      </c>
    </row>
    <row r="10" spans="1:10" ht="12" customHeight="1" x14ac:dyDescent="0.2">
      <c r="A10" s="51" t="str">
        <f>'Pregnant Women Participating'!A10</f>
        <v>New York</v>
      </c>
      <c r="B10" s="52">
        <v>36336</v>
      </c>
      <c r="C10" s="53">
        <v>35990</v>
      </c>
      <c r="D10" s="53">
        <v>35888</v>
      </c>
      <c r="E10" s="53">
        <v>35805</v>
      </c>
      <c r="F10" s="53">
        <v>35595</v>
      </c>
      <c r="G10" s="53">
        <v>35634</v>
      </c>
      <c r="H10" s="53">
        <v>35758</v>
      </c>
      <c r="I10" s="53">
        <v>35611</v>
      </c>
      <c r="J10" s="52">
        <f t="shared" si="0"/>
        <v>35827.125</v>
      </c>
    </row>
    <row r="11" spans="1:10" ht="12" customHeight="1" x14ac:dyDescent="0.2">
      <c r="A11" s="51" t="str">
        <f>'Pregnant Women Participating'!A11</f>
        <v>Rhode Island</v>
      </c>
      <c r="B11" s="52">
        <v>961</v>
      </c>
      <c r="C11" s="53">
        <v>889</v>
      </c>
      <c r="D11" s="53">
        <v>874</v>
      </c>
      <c r="E11" s="53">
        <v>880</v>
      </c>
      <c r="F11" s="53">
        <v>884</v>
      </c>
      <c r="G11" s="53">
        <v>890</v>
      </c>
      <c r="H11" s="53">
        <v>834</v>
      </c>
      <c r="I11" s="53">
        <v>880</v>
      </c>
      <c r="J11" s="52">
        <f t="shared" si="0"/>
        <v>886.5</v>
      </c>
    </row>
    <row r="12" spans="1:10" ht="12" customHeight="1" x14ac:dyDescent="0.2">
      <c r="A12" s="51" t="str">
        <f>'Pregnant Women Participating'!A12</f>
        <v>Vermont</v>
      </c>
      <c r="B12" s="52">
        <v>375</v>
      </c>
      <c r="C12" s="53">
        <v>357</v>
      </c>
      <c r="D12" s="53">
        <v>368</v>
      </c>
      <c r="E12" s="53">
        <v>369</v>
      </c>
      <c r="F12" s="53">
        <v>365</v>
      </c>
      <c r="G12" s="53">
        <v>379</v>
      </c>
      <c r="H12" s="53">
        <v>366</v>
      </c>
      <c r="I12" s="53">
        <v>364</v>
      </c>
      <c r="J12" s="52">
        <f t="shared" si="0"/>
        <v>367.875</v>
      </c>
    </row>
    <row r="13" spans="1:10" ht="12" customHeight="1" x14ac:dyDescent="0.2">
      <c r="A13" s="51" t="str">
        <f>'Pregnant Women Participating'!A13</f>
        <v>Virgin Islands</v>
      </c>
      <c r="B13" s="52">
        <v>286</v>
      </c>
      <c r="C13" s="53">
        <v>290</v>
      </c>
      <c r="D13" s="53">
        <v>273</v>
      </c>
      <c r="E13" s="53">
        <v>277</v>
      </c>
      <c r="F13" s="53">
        <v>270</v>
      </c>
      <c r="G13" s="53">
        <v>266</v>
      </c>
      <c r="H13" s="53">
        <v>260</v>
      </c>
      <c r="I13" s="53">
        <v>0</v>
      </c>
      <c r="J13" s="52">
        <f t="shared" si="0"/>
        <v>240.25</v>
      </c>
    </row>
    <row r="14" spans="1:10" ht="12" customHeight="1" x14ac:dyDescent="0.2">
      <c r="A14" s="51" t="str">
        <f>'Pregnant Women Participating'!A14</f>
        <v>Pleasant Point, ME</v>
      </c>
      <c r="B14" s="52">
        <v>0</v>
      </c>
      <c r="C14" s="53">
        <v>1</v>
      </c>
      <c r="D14" s="53">
        <v>1</v>
      </c>
      <c r="E14" s="53">
        <v>2</v>
      </c>
      <c r="F14" s="53">
        <v>2</v>
      </c>
      <c r="G14" s="53">
        <v>2</v>
      </c>
      <c r="H14" s="53">
        <v>1</v>
      </c>
      <c r="I14" s="53">
        <v>1</v>
      </c>
      <c r="J14" s="52">
        <f t="shared" si="0"/>
        <v>1.25</v>
      </c>
    </row>
    <row r="15" spans="1:10" s="57" customFormat="1" ht="24.75" customHeight="1" x14ac:dyDescent="0.2">
      <c r="A15" s="54" t="str">
        <f>'Pregnant Women Participating'!A15</f>
        <v>Northeast Region</v>
      </c>
      <c r="B15" s="55">
        <v>49079</v>
      </c>
      <c r="C15" s="56">
        <v>48331</v>
      </c>
      <c r="D15" s="56">
        <v>48119</v>
      </c>
      <c r="E15" s="56">
        <v>47888</v>
      </c>
      <c r="F15" s="56">
        <v>47477</v>
      </c>
      <c r="G15" s="56">
        <v>47616</v>
      </c>
      <c r="H15" s="56">
        <v>47658</v>
      </c>
      <c r="I15" s="56">
        <v>47190</v>
      </c>
      <c r="J15" s="55">
        <f t="shared" si="0"/>
        <v>47919.75</v>
      </c>
    </row>
    <row r="16" spans="1:10" ht="12" customHeight="1" x14ac:dyDescent="0.2">
      <c r="A16" s="51" t="str">
        <f>'Pregnant Women Participating'!A16</f>
        <v>Delaware</v>
      </c>
      <c r="B16" s="53">
        <v>1335</v>
      </c>
      <c r="C16" s="53">
        <v>1295</v>
      </c>
      <c r="D16" s="53">
        <v>1348</v>
      </c>
      <c r="E16" s="53">
        <v>1378</v>
      </c>
      <c r="F16" s="53">
        <v>1385</v>
      </c>
      <c r="G16" s="53">
        <v>1404</v>
      </c>
      <c r="H16" s="53">
        <v>1393</v>
      </c>
      <c r="I16" s="53">
        <v>1379</v>
      </c>
      <c r="J16" s="52">
        <f t="shared" si="0"/>
        <v>1364.625</v>
      </c>
    </row>
    <row r="17" spans="1:10" ht="12" customHeight="1" x14ac:dyDescent="0.2">
      <c r="A17" s="51" t="str">
        <f>'Pregnant Women Participating'!A17</f>
        <v>District of Columbia</v>
      </c>
      <c r="B17" s="53">
        <v>991</v>
      </c>
      <c r="C17" s="53">
        <v>955</v>
      </c>
      <c r="D17" s="53">
        <v>987</v>
      </c>
      <c r="E17" s="53">
        <v>984</v>
      </c>
      <c r="F17" s="53">
        <v>974</v>
      </c>
      <c r="G17" s="53">
        <v>974</v>
      </c>
      <c r="H17" s="53">
        <v>964</v>
      </c>
      <c r="I17" s="53">
        <v>965</v>
      </c>
      <c r="J17" s="52">
        <f t="shared" si="0"/>
        <v>974.25</v>
      </c>
    </row>
    <row r="18" spans="1:10" ht="12" customHeight="1" x14ac:dyDescent="0.2">
      <c r="A18" s="51" t="str">
        <f>'Pregnant Women Participating'!A18</f>
        <v>Maryland</v>
      </c>
      <c r="B18" s="53">
        <v>8055</v>
      </c>
      <c r="C18" s="53">
        <v>8050</v>
      </c>
      <c r="D18" s="53">
        <v>7873</v>
      </c>
      <c r="E18" s="53">
        <v>7712</v>
      </c>
      <c r="F18" s="53">
        <v>7703</v>
      </c>
      <c r="G18" s="53">
        <v>7717</v>
      </c>
      <c r="H18" s="53">
        <v>7620</v>
      </c>
      <c r="I18" s="53">
        <v>7529</v>
      </c>
      <c r="J18" s="52">
        <f t="shared" si="0"/>
        <v>7782.375</v>
      </c>
    </row>
    <row r="19" spans="1:10" ht="12" customHeight="1" x14ac:dyDescent="0.2">
      <c r="A19" s="51" t="str">
        <f>'Pregnant Women Participating'!A19</f>
        <v>New Jersey</v>
      </c>
      <c r="B19" s="53">
        <v>11750</v>
      </c>
      <c r="C19" s="53">
        <v>11522</v>
      </c>
      <c r="D19" s="53">
        <v>11528</v>
      </c>
      <c r="E19" s="53">
        <v>11456</v>
      </c>
      <c r="F19" s="53">
        <v>11373</v>
      </c>
      <c r="G19" s="53">
        <v>11628</v>
      </c>
      <c r="H19" s="53">
        <v>11530</v>
      </c>
      <c r="I19" s="53">
        <v>11635</v>
      </c>
      <c r="J19" s="52">
        <f t="shared" si="0"/>
        <v>11552.75</v>
      </c>
    </row>
    <row r="20" spans="1:10" ht="12" customHeight="1" x14ac:dyDescent="0.2">
      <c r="A20" s="51" t="str">
        <f>'Pregnant Women Participating'!A20</f>
        <v>Pennsylvania</v>
      </c>
      <c r="B20" s="53">
        <v>6166</v>
      </c>
      <c r="C20" s="53">
        <v>5973</v>
      </c>
      <c r="D20" s="53">
        <v>5835</v>
      </c>
      <c r="E20" s="53">
        <v>5870</v>
      </c>
      <c r="F20" s="53">
        <v>5734</v>
      </c>
      <c r="G20" s="53">
        <v>5834</v>
      </c>
      <c r="H20" s="53">
        <v>5980</v>
      </c>
      <c r="I20" s="53">
        <v>6098</v>
      </c>
      <c r="J20" s="52">
        <f t="shared" si="0"/>
        <v>5936.25</v>
      </c>
    </row>
    <row r="21" spans="1:10" ht="12" customHeight="1" x14ac:dyDescent="0.2">
      <c r="A21" s="51" t="str">
        <f>'Pregnant Women Participating'!A21</f>
        <v>Puerto Rico</v>
      </c>
      <c r="B21" s="53">
        <v>2714</v>
      </c>
      <c r="C21" s="53">
        <v>2723</v>
      </c>
      <c r="D21" s="53">
        <v>2757</v>
      </c>
      <c r="E21" s="53">
        <v>2817</v>
      </c>
      <c r="F21" s="53">
        <v>2834</v>
      </c>
      <c r="G21" s="53">
        <v>2902</v>
      </c>
      <c r="H21" s="53">
        <v>2965</v>
      </c>
      <c r="I21" s="53">
        <v>2940</v>
      </c>
      <c r="J21" s="52">
        <f t="shared" si="0"/>
        <v>2831.5</v>
      </c>
    </row>
    <row r="22" spans="1:10" ht="12" customHeight="1" x14ac:dyDescent="0.2">
      <c r="A22" s="51" t="str">
        <f>'Pregnant Women Participating'!A22</f>
        <v>Virginia</v>
      </c>
      <c r="B22" s="53">
        <v>4924</v>
      </c>
      <c r="C22" s="53">
        <v>4746</v>
      </c>
      <c r="D22" s="53">
        <v>4632</v>
      </c>
      <c r="E22" s="53">
        <v>4485</v>
      </c>
      <c r="F22" s="53">
        <v>4430</v>
      </c>
      <c r="G22" s="53">
        <v>4466</v>
      </c>
      <c r="H22" s="53">
        <v>4459</v>
      </c>
      <c r="I22" s="53">
        <v>4453</v>
      </c>
      <c r="J22" s="52">
        <f t="shared" si="0"/>
        <v>4574.375</v>
      </c>
    </row>
    <row r="23" spans="1:10" ht="12" customHeight="1" x14ac:dyDescent="0.2">
      <c r="A23" s="51" t="str">
        <f>'Pregnant Women Participating'!A23</f>
        <v>West Virginia</v>
      </c>
      <c r="B23" s="53">
        <v>742</v>
      </c>
      <c r="C23" s="53">
        <v>746</v>
      </c>
      <c r="D23" s="53">
        <v>736</v>
      </c>
      <c r="E23" s="53">
        <v>733</v>
      </c>
      <c r="F23" s="53">
        <v>738</v>
      </c>
      <c r="G23" s="53">
        <v>764</v>
      </c>
      <c r="H23" s="53">
        <v>748</v>
      </c>
      <c r="I23" s="53">
        <v>754</v>
      </c>
      <c r="J23" s="52">
        <f t="shared" si="0"/>
        <v>745.125</v>
      </c>
    </row>
    <row r="24" spans="1:10" s="57" customFormat="1" ht="24.75" customHeight="1" x14ac:dyDescent="0.2">
      <c r="A24" s="54" t="str">
        <f>'Pregnant Women Participating'!A24</f>
        <v>Mid-Atlantic Region</v>
      </c>
      <c r="B24" s="56">
        <v>36677</v>
      </c>
      <c r="C24" s="56">
        <v>36010</v>
      </c>
      <c r="D24" s="56">
        <v>35696</v>
      </c>
      <c r="E24" s="56">
        <v>35435</v>
      </c>
      <c r="F24" s="56">
        <v>35171</v>
      </c>
      <c r="G24" s="56">
        <v>35689</v>
      </c>
      <c r="H24" s="56">
        <v>35659</v>
      </c>
      <c r="I24" s="56">
        <v>35753</v>
      </c>
      <c r="J24" s="55">
        <f t="shared" si="0"/>
        <v>35761.25</v>
      </c>
    </row>
    <row r="25" spans="1:10" ht="12" customHeight="1" x14ac:dyDescent="0.2">
      <c r="A25" s="51" t="str">
        <f>'Pregnant Women Participating'!A25</f>
        <v>Alabama</v>
      </c>
      <c r="B25" s="53">
        <v>2629</v>
      </c>
      <c r="C25" s="53">
        <v>2635</v>
      </c>
      <c r="D25" s="53">
        <v>2664</v>
      </c>
      <c r="E25" s="53">
        <v>2824</v>
      </c>
      <c r="F25" s="53">
        <v>2816</v>
      </c>
      <c r="G25" s="53">
        <v>2928</v>
      </c>
      <c r="H25" s="53">
        <v>2996</v>
      </c>
      <c r="I25" s="53">
        <v>2962</v>
      </c>
      <c r="J25" s="52">
        <f t="shared" si="0"/>
        <v>2806.75</v>
      </c>
    </row>
    <row r="26" spans="1:10" ht="12" customHeight="1" x14ac:dyDescent="0.2">
      <c r="A26" s="51" t="str">
        <f>'Pregnant Women Participating'!A26</f>
        <v>Florida</v>
      </c>
      <c r="B26" s="53">
        <v>27880</v>
      </c>
      <c r="C26" s="53">
        <v>27331</v>
      </c>
      <c r="D26" s="53">
        <v>27090</v>
      </c>
      <c r="E26" s="53">
        <v>26706</v>
      </c>
      <c r="F26" s="53">
        <v>26123</v>
      </c>
      <c r="G26" s="53">
        <v>25856</v>
      </c>
      <c r="H26" s="53">
        <v>25179</v>
      </c>
      <c r="I26" s="53">
        <v>24335</v>
      </c>
      <c r="J26" s="52">
        <f t="shared" si="0"/>
        <v>26312.5</v>
      </c>
    </row>
    <row r="27" spans="1:10" ht="12" customHeight="1" x14ac:dyDescent="0.2">
      <c r="A27" s="51" t="str">
        <f>'Pregnant Women Participating'!A27</f>
        <v>Georgia</v>
      </c>
      <c r="B27" s="53">
        <v>12796</v>
      </c>
      <c r="C27" s="53">
        <v>12849</v>
      </c>
      <c r="D27" s="53">
        <v>12807</v>
      </c>
      <c r="E27" s="53">
        <v>12751</v>
      </c>
      <c r="F27" s="53">
        <v>12691</v>
      </c>
      <c r="G27" s="53">
        <v>12499</v>
      </c>
      <c r="H27" s="53">
        <v>12345</v>
      </c>
      <c r="I27" s="53">
        <v>12313</v>
      </c>
      <c r="J27" s="52">
        <f t="shared" si="0"/>
        <v>12631.375</v>
      </c>
    </row>
    <row r="28" spans="1:10" ht="12" customHeight="1" x14ac:dyDescent="0.2">
      <c r="A28" s="51" t="str">
        <f>'Pregnant Women Participating'!A28</f>
        <v>Kentucky</v>
      </c>
      <c r="B28" s="53">
        <v>3716</v>
      </c>
      <c r="C28" s="53">
        <v>3642</v>
      </c>
      <c r="D28" s="53">
        <v>3692</v>
      </c>
      <c r="E28" s="53">
        <v>3677</v>
      </c>
      <c r="F28" s="53">
        <v>3568</v>
      </c>
      <c r="G28" s="53">
        <v>3610</v>
      </c>
      <c r="H28" s="53">
        <v>3607</v>
      </c>
      <c r="I28" s="53">
        <v>3530</v>
      </c>
      <c r="J28" s="52">
        <f t="shared" si="0"/>
        <v>3630.25</v>
      </c>
    </row>
    <row r="29" spans="1:10" ht="12" customHeight="1" x14ac:dyDescent="0.2">
      <c r="A29" s="51" t="str">
        <f>'Pregnant Women Participating'!A29</f>
        <v>Mississippi</v>
      </c>
      <c r="B29" s="53">
        <v>2533</v>
      </c>
      <c r="C29" s="53">
        <v>2665</v>
      </c>
      <c r="D29" s="53">
        <v>2640</v>
      </c>
      <c r="E29" s="53">
        <v>2524</v>
      </c>
      <c r="F29" s="53">
        <v>2530</v>
      </c>
      <c r="G29" s="53">
        <v>2514</v>
      </c>
      <c r="H29" s="53">
        <v>2218</v>
      </c>
      <c r="I29" s="53">
        <v>2303</v>
      </c>
      <c r="J29" s="52">
        <f t="shared" si="0"/>
        <v>2490.875</v>
      </c>
    </row>
    <row r="30" spans="1:10" ht="12" customHeight="1" x14ac:dyDescent="0.2">
      <c r="A30" s="51" t="str">
        <f>'Pregnant Women Participating'!A30</f>
        <v>North Carolina</v>
      </c>
      <c r="B30" s="53">
        <v>13586</v>
      </c>
      <c r="C30" s="53">
        <v>13420</v>
      </c>
      <c r="D30" s="53">
        <v>13360</v>
      </c>
      <c r="E30" s="53">
        <v>13351</v>
      </c>
      <c r="F30" s="53">
        <v>13282</v>
      </c>
      <c r="G30" s="53">
        <v>13406</v>
      </c>
      <c r="H30" s="53">
        <v>13393</v>
      </c>
      <c r="I30" s="53">
        <v>13212</v>
      </c>
      <c r="J30" s="52">
        <f t="shared" si="0"/>
        <v>13376.25</v>
      </c>
    </row>
    <row r="31" spans="1:10" ht="12" customHeight="1" x14ac:dyDescent="0.2">
      <c r="A31" s="51" t="str">
        <f>'Pregnant Women Participating'!A31</f>
        <v>South Carolina</v>
      </c>
      <c r="B31" s="53">
        <v>4129</v>
      </c>
      <c r="C31" s="53">
        <v>4115</v>
      </c>
      <c r="D31" s="53">
        <v>4120</v>
      </c>
      <c r="E31" s="53">
        <v>4045</v>
      </c>
      <c r="F31" s="53">
        <v>3925</v>
      </c>
      <c r="G31" s="53">
        <v>4021</v>
      </c>
      <c r="H31" s="53">
        <v>4007</v>
      </c>
      <c r="I31" s="53">
        <v>4012</v>
      </c>
      <c r="J31" s="52">
        <f t="shared" si="0"/>
        <v>4046.75</v>
      </c>
    </row>
    <row r="32" spans="1:10" ht="12" customHeight="1" x14ac:dyDescent="0.2">
      <c r="A32" s="51" t="str">
        <f>'Pregnant Women Participating'!A32</f>
        <v>Tennessee</v>
      </c>
      <c r="B32" s="53">
        <v>8336</v>
      </c>
      <c r="C32" s="53">
        <v>8091</v>
      </c>
      <c r="D32" s="53">
        <v>8078</v>
      </c>
      <c r="E32" s="53">
        <v>7836</v>
      </c>
      <c r="F32" s="53">
        <v>7920</v>
      </c>
      <c r="G32" s="53">
        <v>7803</v>
      </c>
      <c r="H32" s="53">
        <v>7939</v>
      </c>
      <c r="I32" s="53">
        <v>7780</v>
      </c>
      <c r="J32" s="52">
        <f t="shared" si="0"/>
        <v>7972.875</v>
      </c>
    </row>
    <row r="33" spans="1:10" ht="12" customHeight="1" x14ac:dyDescent="0.2">
      <c r="A33" s="51" t="str">
        <f>'Pregnant Women Participating'!A33</f>
        <v>Choctaw Indians, MS</v>
      </c>
      <c r="B33" s="53">
        <v>9</v>
      </c>
      <c r="C33" s="53">
        <v>13</v>
      </c>
      <c r="D33" s="53">
        <v>15</v>
      </c>
      <c r="E33" s="53">
        <v>16</v>
      </c>
      <c r="F33" s="53">
        <v>15</v>
      </c>
      <c r="G33" s="53">
        <v>16</v>
      </c>
      <c r="H33" s="53">
        <v>17</v>
      </c>
      <c r="I33" s="53">
        <v>18</v>
      </c>
      <c r="J33" s="52">
        <f t="shared" si="0"/>
        <v>14.875</v>
      </c>
    </row>
    <row r="34" spans="1:10" ht="12" customHeight="1" x14ac:dyDescent="0.2">
      <c r="A34" s="51" t="str">
        <f>'Pregnant Women Participating'!A34</f>
        <v>Eastern Cherokee, NC</v>
      </c>
      <c r="B34" s="53">
        <v>27</v>
      </c>
      <c r="C34" s="53">
        <v>23</v>
      </c>
      <c r="D34" s="53">
        <v>22</v>
      </c>
      <c r="E34" s="53">
        <v>26</v>
      </c>
      <c r="F34" s="53">
        <v>22</v>
      </c>
      <c r="G34" s="53">
        <v>20</v>
      </c>
      <c r="H34" s="53">
        <v>18</v>
      </c>
      <c r="I34" s="53">
        <v>21</v>
      </c>
      <c r="J34" s="52">
        <f t="shared" si="0"/>
        <v>22.375</v>
      </c>
    </row>
    <row r="35" spans="1:10" s="57" customFormat="1" ht="24.75" customHeight="1" x14ac:dyDescent="0.2">
      <c r="A35" s="54" t="str">
        <f>'Pregnant Women Participating'!A35</f>
        <v>Southeast Region</v>
      </c>
      <c r="B35" s="56">
        <v>75641</v>
      </c>
      <c r="C35" s="56">
        <v>74784</v>
      </c>
      <c r="D35" s="56">
        <v>74488</v>
      </c>
      <c r="E35" s="56">
        <v>73756</v>
      </c>
      <c r="F35" s="56">
        <v>72892</v>
      </c>
      <c r="G35" s="56">
        <v>72673</v>
      </c>
      <c r="H35" s="56">
        <v>71719</v>
      </c>
      <c r="I35" s="56">
        <v>70486</v>
      </c>
      <c r="J35" s="55">
        <f t="shared" si="0"/>
        <v>73304.875</v>
      </c>
    </row>
    <row r="36" spans="1:10" ht="12" customHeight="1" x14ac:dyDescent="0.2">
      <c r="A36" s="51" t="str">
        <f>'Pregnant Women Participating'!A36</f>
        <v>Illinois</v>
      </c>
      <c r="B36" s="53">
        <v>10958</v>
      </c>
      <c r="C36" s="53">
        <v>10787</v>
      </c>
      <c r="D36" s="53">
        <v>10419</v>
      </c>
      <c r="E36" s="53">
        <v>10230</v>
      </c>
      <c r="F36" s="53">
        <v>10131</v>
      </c>
      <c r="G36" s="53">
        <v>10117</v>
      </c>
      <c r="H36" s="53">
        <v>10215</v>
      </c>
      <c r="I36" s="53">
        <v>10189</v>
      </c>
      <c r="J36" s="52">
        <f t="shared" si="0"/>
        <v>10380.75</v>
      </c>
    </row>
    <row r="37" spans="1:10" ht="12" customHeight="1" x14ac:dyDescent="0.2">
      <c r="A37" s="51" t="str">
        <f>'Pregnant Women Participating'!A37</f>
        <v>Indiana</v>
      </c>
      <c r="B37" s="53">
        <v>6629</v>
      </c>
      <c r="C37" s="53">
        <v>6511</v>
      </c>
      <c r="D37" s="53">
        <v>6547</v>
      </c>
      <c r="E37" s="53">
        <v>6641</v>
      </c>
      <c r="F37" s="53">
        <v>6542</v>
      </c>
      <c r="G37" s="53">
        <v>6553</v>
      </c>
      <c r="H37" s="53">
        <v>6435</v>
      </c>
      <c r="I37" s="53">
        <v>6226</v>
      </c>
      <c r="J37" s="52">
        <f t="shared" si="0"/>
        <v>6510.5</v>
      </c>
    </row>
    <row r="38" spans="1:10" ht="12" customHeight="1" x14ac:dyDescent="0.2">
      <c r="A38" s="51" t="str">
        <f>'Pregnant Women Participating'!A38</f>
        <v>Iowa</v>
      </c>
      <c r="B38" s="53">
        <v>1999</v>
      </c>
      <c r="C38" s="53">
        <v>1954</v>
      </c>
      <c r="D38" s="53">
        <v>1944</v>
      </c>
      <c r="E38" s="53">
        <v>1910</v>
      </c>
      <c r="F38" s="53">
        <v>1861</v>
      </c>
      <c r="G38" s="53">
        <v>1783</v>
      </c>
      <c r="H38" s="53">
        <v>1773</v>
      </c>
      <c r="I38" s="53">
        <v>1767</v>
      </c>
      <c r="J38" s="52">
        <f t="shared" si="0"/>
        <v>1873.875</v>
      </c>
    </row>
    <row r="39" spans="1:10" ht="12" customHeight="1" x14ac:dyDescent="0.2">
      <c r="A39" s="51" t="str">
        <f>'Pregnant Women Participating'!A39</f>
        <v>Michigan</v>
      </c>
      <c r="B39" s="53">
        <v>6022</v>
      </c>
      <c r="C39" s="53">
        <v>6009</v>
      </c>
      <c r="D39" s="53">
        <v>5931</v>
      </c>
      <c r="E39" s="53">
        <v>6019</v>
      </c>
      <c r="F39" s="53">
        <v>5878</v>
      </c>
      <c r="G39" s="53">
        <v>5937</v>
      </c>
      <c r="H39" s="53">
        <v>5986</v>
      </c>
      <c r="I39" s="53">
        <v>5945</v>
      </c>
      <c r="J39" s="52">
        <f t="shared" si="0"/>
        <v>5965.875</v>
      </c>
    </row>
    <row r="40" spans="1:10" ht="12" customHeight="1" x14ac:dyDescent="0.2">
      <c r="A40" s="51" t="str">
        <f>'Pregnant Women Participating'!A40</f>
        <v>Minnesota</v>
      </c>
      <c r="B40" s="53">
        <v>5465</v>
      </c>
      <c r="C40" s="53">
        <v>5330</v>
      </c>
      <c r="D40" s="53">
        <v>5302</v>
      </c>
      <c r="E40" s="53">
        <v>5215</v>
      </c>
      <c r="F40" s="53">
        <v>5126</v>
      </c>
      <c r="G40" s="53">
        <v>5050</v>
      </c>
      <c r="H40" s="53">
        <v>4951</v>
      </c>
      <c r="I40" s="53">
        <v>4927</v>
      </c>
      <c r="J40" s="52">
        <f t="shared" si="0"/>
        <v>5170.75</v>
      </c>
    </row>
    <row r="41" spans="1:10" ht="12" customHeight="1" x14ac:dyDescent="0.2">
      <c r="A41" s="51" t="str">
        <f>'Pregnant Women Participating'!A41</f>
        <v>Ohio</v>
      </c>
      <c r="B41" s="53">
        <v>9390</v>
      </c>
      <c r="C41" s="53">
        <v>9175</v>
      </c>
      <c r="D41" s="53">
        <v>8996</v>
      </c>
      <c r="E41" s="53">
        <v>8844</v>
      </c>
      <c r="F41" s="53">
        <v>8771</v>
      </c>
      <c r="G41" s="53">
        <v>8829</v>
      </c>
      <c r="H41" s="53">
        <v>8690</v>
      </c>
      <c r="I41" s="53">
        <v>8535</v>
      </c>
      <c r="J41" s="52">
        <f t="shared" si="0"/>
        <v>8903.75</v>
      </c>
    </row>
    <row r="42" spans="1:10" ht="12" customHeight="1" x14ac:dyDescent="0.2">
      <c r="A42" s="51" t="str">
        <f>'Pregnant Women Participating'!A42</f>
        <v>Wisconsin</v>
      </c>
      <c r="B42" s="53">
        <v>3436</v>
      </c>
      <c r="C42" s="53">
        <v>3398</v>
      </c>
      <c r="D42" s="53">
        <v>3373</v>
      </c>
      <c r="E42" s="53">
        <v>3307</v>
      </c>
      <c r="F42" s="53">
        <v>3348</v>
      </c>
      <c r="G42" s="53">
        <v>3337</v>
      </c>
      <c r="H42" s="53">
        <v>3272</v>
      </c>
      <c r="I42" s="53">
        <v>3283</v>
      </c>
      <c r="J42" s="52">
        <f t="shared" si="0"/>
        <v>3344.25</v>
      </c>
    </row>
    <row r="43" spans="1:10" s="57" customFormat="1" ht="24.75" customHeight="1" x14ac:dyDescent="0.2">
      <c r="A43" s="54" t="str">
        <f>'Pregnant Women Participating'!A43</f>
        <v>Midwest Region</v>
      </c>
      <c r="B43" s="56">
        <v>43899</v>
      </c>
      <c r="C43" s="56">
        <v>43164</v>
      </c>
      <c r="D43" s="56">
        <v>42512</v>
      </c>
      <c r="E43" s="56">
        <v>42166</v>
      </c>
      <c r="F43" s="56">
        <v>41657</v>
      </c>
      <c r="G43" s="56">
        <v>41606</v>
      </c>
      <c r="H43" s="56">
        <v>41322</v>
      </c>
      <c r="I43" s="56">
        <v>40872</v>
      </c>
      <c r="J43" s="55">
        <f t="shared" si="0"/>
        <v>42149.75</v>
      </c>
    </row>
    <row r="44" spans="1:10" ht="12" customHeight="1" x14ac:dyDescent="0.2">
      <c r="A44" s="51" t="str">
        <f>'Pregnant Women Participating'!A44</f>
        <v>Arizona</v>
      </c>
      <c r="B44" s="53">
        <v>7805</v>
      </c>
      <c r="C44" s="53">
        <v>7673</v>
      </c>
      <c r="D44" s="53">
        <v>7688</v>
      </c>
      <c r="E44" s="53">
        <v>7783</v>
      </c>
      <c r="F44" s="53">
        <v>7676</v>
      </c>
      <c r="G44" s="53">
        <v>7810</v>
      </c>
      <c r="H44" s="53">
        <v>7801</v>
      </c>
      <c r="I44" s="53">
        <v>7742</v>
      </c>
      <c r="J44" s="52">
        <f t="shared" si="0"/>
        <v>7747.25</v>
      </c>
    </row>
    <row r="45" spans="1:10" ht="12" customHeight="1" x14ac:dyDescent="0.2">
      <c r="A45" s="51" t="str">
        <f>'Pregnant Women Participating'!A45</f>
        <v>Arkansas</v>
      </c>
      <c r="B45" s="53">
        <v>1859</v>
      </c>
      <c r="C45" s="53">
        <v>1727</v>
      </c>
      <c r="D45" s="53">
        <v>1641</v>
      </c>
      <c r="E45" s="53">
        <v>1735</v>
      </c>
      <c r="F45" s="53">
        <v>1797</v>
      </c>
      <c r="G45" s="53">
        <v>1870</v>
      </c>
      <c r="H45" s="53">
        <v>1901</v>
      </c>
      <c r="I45" s="53">
        <v>1852</v>
      </c>
      <c r="J45" s="52">
        <f t="shared" si="0"/>
        <v>1797.75</v>
      </c>
    </row>
    <row r="46" spans="1:10" ht="12" customHeight="1" x14ac:dyDescent="0.2">
      <c r="A46" s="51" t="str">
        <f>'Pregnant Women Participating'!A46</f>
        <v>Louisiana</v>
      </c>
      <c r="B46" s="53">
        <v>4453</v>
      </c>
      <c r="C46" s="53">
        <v>4376</v>
      </c>
      <c r="D46" s="53">
        <v>4362</v>
      </c>
      <c r="E46" s="53">
        <v>4256</v>
      </c>
      <c r="F46" s="53">
        <v>4248</v>
      </c>
      <c r="G46" s="53">
        <v>4231</v>
      </c>
      <c r="H46" s="53">
        <v>4181</v>
      </c>
      <c r="I46" s="53">
        <v>4044</v>
      </c>
      <c r="J46" s="52">
        <f t="shared" si="0"/>
        <v>4268.875</v>
      </c>
    </row>
    <row r="47" spans="1:10" ht="12" customHeight="1" x14ac:dyDescent="0.2">
      <c r="A47" s="51" t="str">
        <f>'Pregnant Women Participating'!A47</f>
        <v>New Mexico</v>
      </c>
      <c r="B47" s="53">
        <v>2142</v>
      </c>
      <c r="C47" s="53">
        <v>1963</v>
      </c>
      <c r="D47" s="53">
        <v>1932</v>
      </c>
      <c r="E47" s="53">
        <v>2122</v>
      </c>
      <c r="F47" s="53">
        <v>2108</v>
      </c>
      <c r="G47" s="53">
        <v>2074</v>
      </c>
      <c r="H47" s="53">
        <v>2122</v>
      </c>
      <c r="I47" s="53">
        <v>2096</v>
      </c>
      <c r="J47" s="52">
        <f t="shared" si="0"/>
        <v>2069.875</v>
      </c>
    </row>
    <row r="48" spans="1:10" ht="12" customHeight="1" x14ac:dyDescent="0.2">
      <c r="A48" s="51" t="str">
        <f>'Pregnant Women Participating'!A48</f>
        <v>Oklahoma</v>
      </c>
      <c r="B48" s="53">
        <v>3339</v>
      </c>
      <c r="C48" s="53">
        <v>3248</v>
      </c>
      <c r="D48" s="53">
        <v>3198</v>
      </c>
      <c r="E48" s="53">
        <v>3151</v>
      </c>
      <c r="F48" s="53">
        <v>3102</v>
      </c>
      <c r="G48" s="53">
        <v>3125</v>
      </c>
      <c r="H48" s="53">
        <v>3136</v>
      </c>
      <c r="I48" s="53">
        <v>2871</v>
      </c>
      <c r="J48" s="52">
        <f t="shared" si="0"/>
        <v>3146.25</v>
      </c>
    </row>
    <row r="49" spans="1:10" ht="12" customHeight="1" x14ac:dyDescent="0.2">
      <c r="A49" s="51" t="str">
        <f>'Pregnant Women Participating'!A49</f>
        <v>Texas</v>
      </c>
      <c r="B49" s="53">
        <v>85423</v>
      </c>
      <c r="C49" s="53">
        <v>83668</v>
      </c>
      <c r="D49" s="53">
        <v>83031</v>
      </c>
      <c r="E49" s="53">
        <v>81747</v>
      </c>
      <c r="F49" s="53">
        <v>81332</v>
      </c>
      <c r="G49" s="53">
        <v>81229</v>
      </c>
      <c r="H49" s="53">
        <v>80976</v>
      </c>
      <c r="I49" s="53">
        <v>79872</v>
      </c>
      <c r="J49" s="52">
        <f t="shared" si="0"/>
        <v>82159.75</v>
      </c>
    </row>
    <row r="50" spans="1:10" ht="12" customHeight="1" x14ac:dyDescent="0.2">
      <c r="A50" s="51" t="str">
        <f>'Pregnant Women Participating'!A50</f>
        <v>Utah</v>
      </c>
      <c r="B50" s="53">
        <v>1638</v>
      </c>
      <c r="C50" s="53">
        <v>1611</v>
      </c>
      <c r="D50" s="53">
        <v>1636</v>
      </c>
      <c r="E50" s="53">
        <v>1572</v>
      </c>
      <c r="F50" s="53">
        <v>1492</v>
      </c>
      <c r="G50" s="53">
        <v>1521</v>
      </c>
      <c r="H50" s="53">
        <v>1496</v>
      </c>
      <c r="I50" s="53">
        <v>1518</v>
      </c>
      <c r="J50" s="52">
        <f t="shared" si="0"/>
        <v>1560.5</v>
      </c>
    </row>
    <row r="51" spans="1:10" ht="12" customHeight="1" x14ac:dyDescent="0.2">
      <c r="A51" s="51" t="str">
        <f>'Pregnant Women Participating'!A51</f>
        <v>Inter-Tribal Council, AZ</v>
      </c>
      <c r="B51" s="53">
        <v>218</v>
      </c>
      <c r="C51" s="53">
        <v>223</v>
      </c>
      <c r="D51" s="53">
        <v>226</v>
      </c>
      <c r="E51" s="53">
        <v>236</v>
      </c>
      <c r="F51" s="53">
        <v>218</v>
      </c>
      <c r="G51" s="53">
        <v>235</v>
      </c>
      <c r="H51" s="53">
        <v>230</v>
      </c>
      <c r="I51" s="53">
        <v>221</v>
      </c>
      <c r="J51" s="52">
        <f t="shared" si="0"/>
        <v>225.875</v>
      </c>
    </row>
    <row r="52" spans="1:10" ht="12" customHeight="1" x14ac:dyDescent="0.2">
      <c r="A52" s="51" t="str">
        <f>'Pregnant Women Participating'!A52</f>
        <v>Navajo Nation, AZ</v>
      </c>
      <c r="B52" s="53">
        <v>214</v>
      </c>
      <c r="C52" s="53">
        <v>211</v>
      </c>
      <c r="D52" s="53">
        <v>203</v>
      </c>
      <c r="E52" s="53">
        <v>197</v>
      </c>
      <c r="F52" s="53">
        <v>175</v>
      </c>
      <c r="G52" s="53">
        <v>168</v>
      </c>
      <c r="H52" s="53">
        <v>176</v>
      </c>
      <c r="I52" s="53">
        <v>171</v>
      </c>
      <c r="J52" s="52">
        <f t="shared" si="0"/>
        <v>189.375</v>
      </c>
    </row>
    <row r="53" spans="1:10" ht="12" customHeight="1" x14ac:dyDescent="0.2">
      <c r="A53" s="51" t="str">
        <f>'Pregnant Women Participating'!A53</f>
        <v>Acoma, Canoncito &amp; Laguna, NM</v>
      </c>
      <c r="B53" s="53">
        <v>12</v>
      </c>
      <c r="C53" s="53">
        <v>11</v>
      </c>
      <c r="D53" s="53">
        <v>4</v>
      </c>
      <c r="E53" s="53">
        <v>7</v>
      </c>
      <c r="F53" s="53">
        <v>6</v>
      </c>
      <c r="G53" s="53">
        <v>6</v>
      </c>
      <c r="H53" s="53">
        <v>10</v>
      </c>
      <c r="I53" s="53">
        <v>9</v>
      </c>
      <c r="J53" s="52">
        <f t="shared" si="0"/>
        <v>8.125</v>
      </c>
    </row>
    <row r="54" spans="1:10" ht="12" customHeight="1" x14ac:dyDescent="0.2">
      <c r="A54" s="51" t="str">
        <f>'Pregnant Women Participating'!A54</f>
        <v>Eight Northern Pueblos, NM</v>
      </c>
      <c r="B54" s="53">
        <v>10</v>
      </c>
      <c r="C54" s="53">
        <v>12</v>
      </c>
      <c r="D54" s="53">
        <v>12</v>
      </c>
      <c r="E54" s="53">
        <v>13</v>
      </c>
      <c r="F54" s="53">
        <v>13</v>
      </c>
      <c r="G54" s="53">
        <v>12</v>
      </c>
      <c r="H54" s="53">
        <v>12</v>
      </c>
      <c r="I54" s="53">
        <v>13</v>
      </c>
      <c r="J54" s="52">
        <f t="shared" si="0"/>
        <v>12.125</v>
      </c>
    </row>
    <row r="55" spans="1:10" ht="12" customHeight="1" x14ac:dyDescent="0.2">
      <c r="A55" s="51" t="str">
        <f>'Pregnant Women Participating'!A55</f>
        <v>Five Sandoval Pueblos, NM</v>
      </c>
      <c r="B55" s="53">
        <v>7</v>
      </c>
      <c r="C55" s="53">
        <v>8</v>
      </c>
      <c r="D55" s="53">
        <v>8</v>
      </c>
      <c r="E55" s="53">
        <v>7</v>
      </c>
      <c r="F55" s="53">
        <v>6</v>
      </c>
      <c r="G55" s="53">
        <v>10</v>
      </c>
      <c r="H55" s="53">
        <v>12</v>
      </c>
      <c r="I55" s="53">
        <v>8</v>
      </c>
      <c r="J55" s="52">
        <f t="shared" si="0"/>
        <v>8.25</v>
      </c>
    </row>
    <row r="56" spans="1:10" ht="12" customHeight="1" x14ac:dyDescent="0.2">
      <c r="A56" s="51" t="str">
        <f>'Pregnant Women Participating'!A56</f>
        <v>Isleta Pueblo, NM</v>
      </c>
      <c r="B56" s="53">
        <v>35</v>
      </c>
      <c r="C56" s="53">
        <v>32</v>
      </c>
      <c r="D56" s="53">
        <v>33</v>
      </c>
      <c r="E56" s="53">
        <v>29</v>
      </c>
      <c r="F56" s="53">
        <v>32</v>
      </c>
      <c r="G56" s="53">
        <v>33</v>
      </c>
      <c r="H56" s="53">
        <v>27</v>
      </c>
      <c r="I56" s="53">
        <v>39</v>
      </c>
      <c r="J56" s="52">
        <f t="shared" si="0"/>
        <v>32.5</v>
      </c>
    </row>
    <row r="57" spans="1:10" ht="12" customHeight="1" x14ac:dyDescent="0.2">
      <c r="A57" s="51" t="str">
        <f>'Pregnant Women Participating'!A57</f>
        <v>San Felipe Pueblo, NM</v>
      </c>
      <c r="B57" s="53">
        <v>7</v>
      </c>
      <c r="C57" s="53">
        <v>6</v>
      </c>
      <c r="D57" s="53">
        <v>6</v>
      </c>
      <c r="E57" s="53">
        <v>8</v>
      </c>
      <c r="F57" s="53">
        <v>7</v>
      </c>
      <c r="G57" s="53">
        <v>8</v>
      </c>
      <c r="H57" s="53">
        <v>9</v>
      </c>
      <c r="I57" s="53">
        <v>8</v>
      </c>
      <c r="J57" s="52">
        <f t="shared" si="0"/>
        <v>7.375</v>
      </c>
    </row>
    <row r="58" spans="1:10" ht="12" customHeight="1" x14ac:dyDescent="0.2">
      <c r="A58" s="51" t="str">
        <f>'Pregnant Women Participating'!A58</f>
        <v>Santo Domingo Tribe, NM</v>
      </c>
      <c r="B58" s="53">
        <v>3</v>
      </c>
      <c r="C58" s="53">
        <v>2</v>
      </c>
      <c r="D58" s="53">
        <v>1</v>
      </c>
      <c r="E58" s="53">
        <v>1</v>
      </c>
      <c r="F58" s="53">
        <v>0</v>
      </c>
      <c r="G58" s="53">
        <v>0</v>
      </c>
      <c r="H58" s="53">
        <v>0</v>
      </c>
      <c r="I58" s="53">
        <v>0</v>
      </c>
      <c r="J58" s="52">
        <f t="shared" si="0"/>
        <v>0.875</v>
      </c>
    </row>
    <row r="59" spans="1:10" ht="12" customHeight="1" x14ac:dyDescent="0.2">
      <c r="A59" s="51" t="str">
        <f>'Pregnant Women Participating'!A59</f>
        <v>Zuni Pueblo, NM</v>
      </c>
      <c r="B59" s="53">
        <v>10</v>
      </c>
      <c r="C59" s="53">
        <v>10</v>
      </c>
      <c r="D59" s="53">
        <v>10</v>
      </c>
      <c r="E59" s="53">
        <v>7</v>
      </c>
      <c r="F59" s="53">
        <v>8</v>
      </c>
      <c r="G59" s="53">
        <v>8</v>
      </c>
      <c r="H59" s="53">
        <v>8</v>
      </c>
      <c r="I59" s="53">
        <v>8</v>
      </c>
      <c r="J59" s="52">
        <f t="shared" si="0"/>
        <v>8.625</v>
      </c>
    </row>
    <row r="60" spans="1:10" ht="12" customHeight="1" x14ac:dyDescent="0.2">
      <c r="A60" s="51" t="str">
        <f>'Pregnant Women Participating'!A60</f>
        <v>Cherokee Nation, OK</v>
      </c>
      <c r="B60" s="53">
        <v>118</v>
      </c>
      <c r="C60" s="53">
        <v>124</v>
      </c>
      <c r="D60" s="53">
        <v>122</v>
      </c>
      <c r="E60" s="53">
        <v>127</v>
      </c>
      <c r="F60" s="53">
        <v>130</v>
      </c>
      <c r="G60" s="53">
        <v>121</v>
      </c>
      <c r="H60" s="53">
        <v>133</v>
      </c>
      <c r="I60" s="53">
        <v>135</v>
      </c>
      <c r="J60" s="52">
        <f t="shared" si="0"/>
        <v>126.25</v>
      </c>
    </row>
    <row r="61" spans="1:10" ht="12" customHeight="1" x14ac:dyDescent="0.2">
      <c r="A61" s="51" t="str">
        <f>'Pregnant Women Participating'!A61</f>
        <v>Chickasaw Nation, OK</v>
      </c>
      <c r="B61" s="53">
        <v>87</v>
      </c>
      <c r="C61" s="53">
        <v>90</v>
      </c>
      <c r="D61" s="53">
        <v>96</v>
      </c>
      <c r="E61" s="53">
        <v>90</v>
      </c>
      <c r="F61" s="53">
        <v>72</v>
      </c>
      <c r="G61" s="53">
        <v>65</v>
      </c>
      <c r="H61" s="53">
        <v>66</v>
      </c>
      <c r="I61" s="53">
        <v>65</v>
      </c>
      <c r="J61" s="52">
        <f t="shared" si="0"/>
        <v>78.875</v>
      </c>
    </row>
    <row r="62" spans="1:10" ht="12" customHeight="1" x14ac:dyDescent="0.2">
      <c r="A62" s="51" t="str">
        <f>'Pregnant Women Participating'!A62</f>
        <v>Choctaw Nation, OK</v>
      </c>
      <c r="B62" s="53">
        <v>100</v>
      </c>
      <c r="C62" s="53">
        <v>89</v>
      </c>
      <c r="D62" s="53">
        <v>94</v>
      </c>
      <c r="E62" s="53">
        <v>91</v>
      </c>
      <c r="F62" s="53">
        <v>91</v>
      </c>
      <c r="G62" s="53">
        <v>95</v>
      </c>
      <c r="H62" s="53">
        <v>79</v>
      </c>
      <c r="I62" s="53">
        <v>78</v>
      </c>
      <c r="J62" s="52">
        <f t="shared" si="0"/>
        <v>89.625</v>
      </c>
    </row>
    <row r="63" spans="1:10" ht="12" customHeight="1" x14ac:dyDescent="0.2">
      <c r="A63" s="51" t="str">
        <f>'Pregnant Women Participating'!A63</f>
        <v>Citizen Potawatomi Nation, OK</v>
      </c>
      <c r="B63" s="53">
        <v>37</v>
      </c>
      <c r="C63" s="53">
        <v>42</v>
      </c>
      <c r="D63" s="53">
        <v>41</v>
      </c>
      <c r="E63" s="53">
        <v>45</v>
      </c>
      <c r="F63" s="53">
        <v>49</v>
      </c>
      <c r="G63" s="53">
        <v>44</v>
      </c>
      <c r="H63" s="53">
        <v>42</v>
      </c>
      <c r="I63" s="53">
        <v>42</v>
      </c>
      <c r="J63" s="52">
        <f t="shared" si="0"/>
        <v>42.75</v>
      </c>
    </row>
    <row r="64" spans="1:10" ht="12" customHeight="1" x14ac:dyDescent="0.2">
      <c r="A64" s="51" t="str">
        <f>'Pregnant Women Participating'!A64</f>
        <v>Inter-Tribal Council, OK</v>
      </c>
      <c r="B64" s="53">
        <v>17</v>
      </c>
      <c r="C64" s="53">
        <v>21</v>
      </c>
      <c r="D64" s="53">
        <v>20</v>
      </c>
      <c r="E64" s="53">
        <v>15</v>
      </c>
      <c r="F64" s="53">
        <v>15</v>
      </c>
      <c r="G64" s="53">
        <v>11</v>
      </c>
      <c r="H64" s="53">
        <v>11</v>
      </c>
      <c r="I64" s="53">
        <v>11</v>
      </c>
      <c r="J64" s="52">
        <f t="shared" si="0"/>
        <v>15.125</v>
      </c>
    </row>
    <row r="65" spans="1:10" ht="12" customHeight="1" x14ac:dyDescent="0.2">
      <c r="A65" s="51" t="str">
        <f>'Pregnant Women Participating'!A65</f>
        <v>Muscogee Creek Nation, OK</v>
      </c>
      <c r="B65" s="53">
        <v>46</v>
      </c>
      <c r="C65" s="53">
        <v>41</v>
      </c>
      <c r="D65" s="53">
        <v>47</v>
      </c>
      <c r="E65" s="53">
        <v>51</v>
      </c>
      <c r="F65" s="53">
        <v>62</v>
      </c>
      <c r="G65" s="53">
        <v>57</v>
      </c>
      <c r="H65" s="53">
        <v>50</v>
      </c>
      <c r="I65" s="53">
        <v>44</v>
      </c>
      <c r="J65" s="52">
        <f t="shared" si="0"/>
        <v>49.75</v>
      </c>
    </row>
    <row r="66" spans="1:10" ht="12" customHeight="1" x14ac:dyDescent="0.2">
      <c r="A66" s="51" t="str">
        <f>'Pregnant Women Participating'!A66</f>
        <v>Osage Tribal Council, OK</v>
      </c>
      <c r="B66" s="53">
        <v>126</v>
      </c>
      <c r="C66" s="53">
        <v>129</v>
      </c>
      <c r="D66" s="53">
        <v>114</v>
      </c>
      <c r="E66" s="53">
        <v>115</v>
      </c>
      <c r="F66" s="53">
        <v>115</v>
      </c>
      <c r="G66" s="53">
        <v>118</v>
      </c>
      <c r="H66" s="53">
        <v>112</v>
      </c>
      <c r="I66" s="53">
        <v>113</v>
      </c>
      <c r="J66" s="52">
        <f t="shared" si="0"/>
        <v>117.75</v>
      </c>
    </row>
    <row r="67" spans="1:10" ht="12" customHeight="1" x14ac:dyDescent="0.2">
      <c r="A67" s="51" t="str">
        <f>'Pregnant Women Participating'!A67</f>
        <v>Otoe-Missouria Tribe, OK</v>
      </c>
      <c r="B67" s="53">
        <v>13</v>
      </c>
      <c r="C67" s="53">
        <v>11</v>
      </c>
      <c r="D67" s="53">
        <v>11</v>
      </c>
      <c r="E67" s="53">
        <v>12</v>
      </c>
      <c r="F67" s="53">
        <v>11</v>
      </c>
      <c r="G67" s="53">
        <v>8</v>
      </c>
      <c r="H67" s="53">
        <v>7</v>
      </c>
      <c r="I67" s="53">
        <v>8</v>
      </c>
      <c r="J67" s="52">
        <f t="shared" si="0"/>
        <v>10.125</v>
      </c>
    </row>
    <row r="68" spans="1:10" ht="12" customHeight="1" x14ac:dyDescent="0.2">
      <c r="A68" s="51" t="str">
        <f>'Pregnant Women Participating'!A68</f>
        <v>Wichita, Caddo &amp; Delaware (WCD), OK</v>
      </c>
      <c r="B68" s="53">
        <v>156</v>
      </c>
      <c r="C68" s="53">
        <v>145</v>
      </c>
      <c r="D68" s="53">
        <v>128</v>
      </c>
      <c r="E68" s="53">
        <v>126</v>
      </c>
      <c r="F68" s="53">
        <v>125</v>
      </c>
      <c r="G68" s="53">
        <v>123</v>
      </c>
      <c r="H68" s="53">
        <v>115</v>
      </c>
      <c r="I68" s="53">
        <v>118</v>
      </c>
      <c r="J68" s="52">
        <f t="shared" si="0"/>
        <v>129.5</v>
      </c>
    </row>
    <row r="69" spans="1:10" s="57" customFormat="1" ht="24.75" customHeight="1" x14ac:dyDescent="0.2">
      <c r="A69" s="54" t="str">
        <f>'Pregnant Women Participating'!A69</f>
        <v>Southwest Region</v>
      </c>
      <c r="B69" s="56">
        <v>107875</v>
      </c>
      <c r="C69" s="56">
        <v>105473</v>
      </c>
      <c r="D69" s="56">
        <v>104664</v>
      </c>
      <c r="E69" s="56">
        <v>103543</v>
      </c>
      <c r="F69" s="56">
        <v>102890</v>
      </c>
      <c r="G69" s="56">
        <v>102982</v>
      </c>
      <c r="H69" s="56">
        <v>102712</v>
      </c>
      <c r="I69" s="56">
        <v>101086</v>
      </c>
      <c r="J69" s="55">
        <f t="shared" si="0"/>
        <v>103903.125</v>
      </c>
    </row>
    <row r="70" spans="1:10" ht="12" customHeight="1" x14ac:dyDescent="0.2">
      <c r="A70" s="51" t="str">
        <f>'Pregnant Women Participating'!A70</f>
        <v>Colorado</v>
      </c>
      <c r="B70" s="52">
        <v>4478</v>
      </c>
      <c r="C70" s="53">
        <v>4371</v>
      </c>
      <c r="D70" s="53">
        <v>4371</v>
      </c>
      <c r="E70" s="53">
        <v>4385</v>
      </c>
      <c r="F70" s="53">
        <v>4297</v>
      </c>
      <c r="G70" s="53">
        <v>4288</v>
      </c>
      <c r="H70" s="53">
        <v>4293</v>
      </c>
      <c r="I70" s="53">
        <v>4235</v>
      </c>
      <c r="J70" s="52">
        <f t="shared" si="0"/>
        <v>4339.75</v>
      </c>
    </row>
    <row r="71" spans="1:10" ht="12" customHeight="1" x14ac:dyDescent="0.2">
      <c r="A71" s="51" t="str">
        <f>'Pregnant Women Participating'!A71</f>
        <v>Kansas</v>
      </c>
      <c r="B71" s="52">
        <v>2019</v>
      </c>
      <c r="C71" s="53">
        <v>1972</v>
      </c>
      <c r="D71" s="53">
        <v>1954</v>
      </c>
      <c r="E71" s="53">
        <v>1965</v>
      </c>
      <c r="F71" s="53">
        <v>1925</v>
      </c>
      <c r="G71" s="53">
        <v>1934</v>
      </c>
      <c r="H71" s="53">
        <v>1912</v>
      </c>
      <c r="I71" s="53">
        <v>1881</v>
      </c>
      <c r="J71" s="52">
        <f t="shared" si="0"/>
        <v>1945.25</v>
      </c>
    </row>
    <row r="72" spans="1:10" ht="12" customHeight="1" x14ac:dyDescent="0.2">
      <c r="A72" s="51" t="str">
        <f>'Pregnant Women Participating'!A72</f>
        <v>Missouri</v>
      </c>
      <c r="B72" s="52">
        <v>3957</v>
      </c>
      <c r="C72" s="53">
        <v>3741</v>
      </c>
      <c r="D72" s="53">
        <v>3655</v>
      </c>
      <c r="E72" s="53">
        <v>3576</v>
      </c>
      <c r="F72" s="53">
        <v>3500</v>
      </c>
      <c r="G72" s="53">
        <v>3505</v>
      </c>
      <c r="H72" s="53">
        <v>3433</v>
      </c>
      <c r="I72" s="53">
        <v>3393</v>
      </c>
      <c r="J72" s="52">
        <f t="shared" si="0"/>
        <v>3595</v>
      </c>
    </row>
    <row r="73" spans="1:10" ht="12" customHeight="1" x14ac:dyDescent="0.2">
      <c r="A73" s="51" t="str">
        <f>'Pregnant Women Participating'!A73</f>
        <v>Montana</v>
      </c>
      <c r="B73" s="52">
        <v>406</v>
      </c>
      <c r="C73" s="53">
        <v>400</v>
      </c>
      <c r="D73" s="53">
        <v>401</v>
      </c>
      <c r="E73" s="53">
        <v>382</v>
      </c>
      <c r="F73" s="53">
        <v>378</v>
      </c>
      <c r="G73" s="53">
        <v>389</v>
      </c>
      <c r="H73" s="53">
        <v>392</v>
      </c>
      <c r="I73" s="53">
        <v>397</v>
      </c>
      <c r="J73" s="52">
        <f t="shared" si="0"/>
        <v>393.125</v>
      </c>
    </row>
    <row r="74" spans="1:10" ht="12" customHeight="1" x14ac:dyDescent="0.2">
      <c r="A74" s="51" t="str">
        <f>'Pregnant Women Participating'!A74</f>
        <v>Nebraska</v>
      </c>
      <c r="B74" s="52">
        <v>1459</v>
      </c>
      <c r="C74" s="53">
        <v>1338</v>
      </c>
      <c r="D74" s="53">
        <v>1413</v>
      </c>
      <c r="E74" s="53">
        <v>1362</v>
      </c>
      <c r="F74" s="53">
        <v>1292</v>
      </c>
      <c r="G74" s="53">
        <v>1297</v>
      </c>
      <c r="H74" s="53">
        <v>1292</v>
      </c>
      <c r="I74" s="53">
        <v>1217</v>
      </c>
      <c r="J74" s="52">
        <f t="shared" si="0"/>
        <v>1333.75</v>
      </c>
    </row>
    <row r="75" spans="1:10" ht="12" customHeight="1" x14ac:dyDescent="0.2">
      <c r="A75" s="51" t="str">
        <f>'Pregnant Women Participating'!A75</f>
        <v>North Dakota</v>
      </c>
      <c r="B75" s="52">
        <v>301</v>
      </c>
      <c r="C75" s="53">
        <v>289</v>
      </c>
      <c r="D75" s="53">
        <v>275</v>
      </c>
      <c r="E75" s="53">
        <v>268</v>
      </c>
      <c r="F75" s="53">
        <v>273</v>
      </c>
      <c r="G75" s="53">
        <v>287</v>
      </c>
      <c r="H75" s="53">
        <v>276</v>
      </c>
      <c r="I75" s="53">
        <v>267</v>
      </c>
      <c r="J75" s="52">
        <f t="shared" si="0"/>
        <v>279.5</v>
      </c>
    </row>
    <row r="76" spans="1:10" ht="12" customHeight="1" x14ac:dyDescent="0.2">
      <c r="A76" s="51" t="str">
        <f>'Pregnant Women Participating'!A76</f>
        <v>South Dakota</v>
      </c>
      <c r="B76" s="52">
        <v>587</v>
      </c>
      <c r="C76" s="53">
        <v>588</v>
      </c>
      <c r="D76" s="53">
        <v>597</v>
      </c>
      <c r="E76" s="53">
        <v>606</v>
      </c>
      <c r="F76" s="53">
        <v>619</v>
      </c>
      <c r="G76" s="53">
        <v>638</v>
      </c>
      <c r="H76" s="53">
        <v>628</v>
      </c>
      <c r="I76" s="53">
        <v>636</v>
      </c>
      <c r="J76" s="52">
        <f t="shared" si="0"/>
        <v>612.375</v>
      </c>
    </row>
    <row r="77" spans="1:10" ht="12" customHeight="1" x14ac:dyDescent="0.2">
      <c r="A77" s="51" t="str">
        <f>'Pregnant Women Participating'!A77</f>
        <v>Wyoming</v>
      </c>
      <c r="B77" s="52">
        <v>207</v>
      </c>
      <c r="C77" s="53">
        <v>205</v>
      </c>
      <c r="D77" s="53">
        <v>180</v>
      </c>
      <c r="E77" s="53">
        <v>173</v>
      </c>
      <c r="F77" s="53">
        <v>182</v>
      </c>
      <c r="G77" s="53">
        <v>184</v>
      </c>
      <c r="H77" s="53">
        <v>162</v>
      </c>
      <c r="I77" s="53">
        <v>182</v>
      </c>
      <c r="J77" s="52">
        <f t="shared" si="0"/>
        <v>184.375</v>
      </c>
    </row>
    <row r="78" spans="1:10" ht="12" customHeight="1" x14ac:dyDescent="0.2">
      <c r="A78" s="51" t="str">
        <f>'Pregnant Women Participating'!A78</f>
        <v>Ute Mountain Ute Tribe, CO</v>
      </c>
      <c r="B78" s="52">
        <v>9</v>
      </c>
      <c r="C78" s="53">
        <v>9</v>
      </c>
      <c r="D78" s="53">
        <v>6</v>
      </c>
      <c r="E78" s="53">
        <v>4</v>
      </c>
      <c r="F78" s="53">
        <v>4</v>
      </c>
      <c r="G78" s="53">
        <v>2</v>
      </c>
      <c r="H78" s="53">
        <v>3</v>
      </c>
      <c r="I78" s="53">
        <v>5</v>
      </c>
      <c r="J78" s="52">
        <f t="shared" si="0"/>
        <v>5.25</v>
      </c>
    </row>
    <row r="79" spans="1:10" ht="12" customHeight="1" x14ac:dyDescent="0.2">
      <c r="A79" s="51" t="str">
        <f>'Pregnant Women Participating'!A79</f>
        <v>Omaha Sioux, NE</v>
      </c>
      <c r="B79" s="52">
        <v>5</v>
      </c>
      <c r="C79" s="53">
        <v>6</v>
      </c>
      <c r="D79" s="53">
        <v>4</v>
      </c>
      <c r="E79" s="53">
        <v>4</v>
      </c>
      <c r="F79" s="53">
        <v>3</v>
      </c>
      <c r="G79" s="53">
        <v>5</v>
      </c>
      <c r="H79" s="53">
        <v>4</v>
      </c>
      <c r="I79" s="53">
        <v>3</v>
      </c>
      <c r="J79" s="52">
        <f t="shared" si="0"/>
        <v>4.25</v>
      </c>
    </row>
    <row r="80" spans="1:10" ht="12" customHeight="1" x14ac:dyDescent="0.2">
      <c r="A80" s="51" t="str">
        <f>'Pregnant Women Participating'!A80</f>
        <v>Santee Sioux, NE</v>
      </c>
      <c r="B80" s="52">
        <v>1</v>
      </c>
      <c r="C80" s="53">
        <v>1</v>
      </c>
      <c r="D80" s="53">
        <v>1</v>
      </c>
      <c r="E80" s="53">
        <v>1</v>
      </c>
      <c r="F80" s="53">
        <v>1</v>
      </c>
      <c r="G80" s="53">
        <v>0</v>
      </c>
      <c r="H80" s="53">
        <v>0</v>
      </c>
      <c r="I80" s="53">
        <v>0</v>
      </c>
      <c r="J80" s="52">
        <f t="shared" si="0"/>
        <v>0.625</v>
      </c>
    </row>
    <row r="81" spans="1:10" ht="12" customHeight="1" x14ac:dyDescent="0.2">
      <c r="A81" s="51" t="str">
        <f>'Pregnant Women Participating'!A81</f>
        <v>Winnebago Tribe, NE</v>
      </c>
      <c r="B81" s="52">
        <v>1</v>
      </c>
      <c r="C81" s="53">
        <v>1</v>
      </c>
      <c r="D81" s="53">
        <v>2</v>
      </c>
      <c r="E81" s="53">
        <v>2</v>
      </c>
      <c r="F81" s="53">
        <v>1</v>
      </c>
      <c r="G81" s="53">
        <v>1</v>
      </c>
      <c r="H81" s="53">
        <v>1</v>
      </c>
      <c r="I81" s="53">
        <v>1</v>
      </c>
      <c r="J81" s="52">
        <f t="shared" si="0"/>
        <v>1.25</v>
      </c>
    </row>
    <row r="82" spans="1:10" ht="12" customHeight="1" x14ac:dyDescent="0.2">
      <c r="A82" s="51" t="str">
        <f>'Pregnant Women Participating'!A82</f>
        <v>Standing Rock Sioux Tribe, ND</v>
      </c>
      <c r="B82" s="52">
        <v>1</v>
      </c>
      <c r="C82" s="53">
        <v>1</v>
      </c>
      <c r="D82" s="53">
        <v>2</v>
      </c>
      <c r="E82" s="53">
        <v>2</v>
      </c>
      <c r="F82" s="53">
        <v>1</v>
      </c>
      <c r="G82" s="53">
        <v>2</v>
      </c>
      <c r="H82" s="53">
        <v>4</v>
      </c>
      <c r="I82" s="53">
        <v>3</v>
      </c>
      <c r="J82" s="52">
        <f t="shared" si="0"/>
        <v>2</v>
      </c>
    </row>
    <row r="83" spans="1:10" ht="12" customHeight="1" x14ac:dyDescent="0.2">
      <c r="A83" s="51" t="str">
        <f>'Pregnant Women Participating'!A83</f>
        <v>Three Affiliated Tribes, ND</v>
      </c>
      <c r="B83" s="52">
        <v>4</v>
      </c>
      <c r="C83" s="53">
        <v>4</v>
      </c>
      <c r="D83" s="53">
        <v>4</v>
      </c>
      <c r="E83" s="53">
        <v>4</v>
      </c>
      <c r="F83" s="53">
        <v>3</v>
      </c>
      <c r="G83" s="53">
        <v>3</v>
      </c>
      <c r="H83" s="53">
        <v>4</v>
      </c>
      <c r="I83" s="53">
        <v>1</v>
      </c>
      <c r="J83" s="52">
        <f t="shared" si="0"/>
        <v>3.375</v>
      </c>
    </row>
    <row r="84" spans="1:10" ht="12" customHeight="1" x14ac:dyDescent="0.2">
      <c r="A84" s="51" t="str">
        <f>'Pregnant Women Participating'!A84</f>
        <v>Cheyenne River Sioux, SD</v>
      </c>
      <c r="B84" s="52">
        <v>11</v>
      </c>
      <c r="C84" s="53">
        <v>10</v>
      </c>
      <c r="D84" s="53">
        <v>12</v>
      </c>
      <c r="E84" s="53">
        <v>11</v>
      </c>
      <c r="F84" s="53">
        <v>11</v>
      </c>
      <c r="G84" s="53">
        <v>8</v>
      </c>
      <c r="H84" s="53">
        <v>8</v>
      </c>
      <c r="I84" s="53">
        <v>8</v>
      </c>
      <c r="J84" s="52">
        <f t="shared" si="0"/>
        <v>9.875</v>
      </c>
    </row>
    <row r="85" spans="1:10" ht="12" customHeight="1" x14ac:dyDescent="0.2">
      <c r="A85" s="51" t="str">
        <f>'Pregnant Women Participating'!A85</f>
        <v>Rosebud Sioux, SD</v>
      </c>
      <c r="B85" s="52">
        <v>27</v>
      </c>
      <c r="C85" s="53">
        <v>35</v>
      </c>
      <c r="D85" s="53">
        <v>37</v>
      </c>
      <c r="E85" s="53">
        <v>41</v>
      </c>
      <c r="F85" s="53">
        <v>39</v>
      </c>
      <c r="G85" s="53">
        <v>37</v>
      </c>
      <c r="H85" s="53">
        <v>36</v>
      </c>
      <c r="I85" s="53">
        <v>36</v>
      </c>
      <c r="J85" s="52">
        <f t="shared" si="0"/>
        <v>36</v>
      </c>
    </row>
    <row r="86" spans="1:10" ht="12" customHeight="1" x14ac:dyDescent="0.2">
      <c r="A86" s="51" t="str">
        <f>'Pregnant Women Participating'!A86</f>
        <v>Northern Arapahoe, WY</v>
      </c>
      <c r="B86" s="52">
        <v>13</v>
      </c>
      <c r="C86" s="53">
        <v>9</v>
      </c>
      <c r="D86" s="53">
        <v>8</v>
      </c>
      <c r="E86" s="53">
        <v>6</v>
      </c>
      <c r="F86" s="53">
        <v>5</v>
      </c>
      <c r="G86" s="53">
        <v>5</v>
      </c>
      <c r="H86" s="53">
        <v>7</v>
      </c>
      <c r="I86" s="53">
        <v>10</v>
      </c>
      <c r="J86" s="52">
        <f t="shared" si="0"/>
        <v>7.875</v>
      </c>
    </row>
    <row r="87" spans="1:10" ht="12" customHeight="1" x14ac:dyDescent="0.2">
      <c r="A87" s="51" t="str">
        <f>'Pregnant Women Participating'!A87</f>
        <v>Shoshone Tribe, WY</v>
      </c>
      <c r="B87" s="52">
        <v>1</v>
      </c>
      <c r="C87" s="53">
        <v>1</v>
      </c>
      <c r="D87" s="53">
        <v>1</v>
      </c>
      <c r="E87" s="53">
        <v>1</v>
      </c>
      <c r="F87" s="53">
        <v>1</v>
      </c>
      <c r="G87" s="53">
        <v>1</v>
      </c>
      <c r="H87" s="53">
        <v>2</v>
      </c>
      <c r="I87" s="53">
        <v>1</v>
      </c>
      <c r="J87" s="52">
        <f t="shared" si="0"/>
        <v>1.125</v>
      </c>
    </row>
    <row r="88" spans="1:10" s="57" customFormat="1" ht="24.75" customHeight="1" x14ac:dyDescent="0.2">
      <c r="A88" s="54" t="str">
        <f>'Pregnant Women Participating'!A88</f>
        <v>Mountain Plains</v>
      </c>
      <c r="B88" s="56">
        <v>13487</v>
      </c>
      <c r="C88" s="56">
        <v>12981</v>
      </c>
      <c r="D88" s="56">
        <v>12923</v>
      </c>
      <c r="E88" s="56">
        <v>12793</v>
      </c>
      <c r="F88" s="56">
        <v>12535</v>
      </c>
      <c r="G88" s="56">
        <v>12586</v>
      </c>
      <c r="H88" s="56">
        <v>12457</v>
      </c>
      <c r="I88" s="56">
        <v>12276</v>
      </c>
      <c r="J88" s="55">
        <f t="shared" si="0"/>
        <v>12754.75</v>
      </c>
    </row>
    <row r="89" spans="1:10" ht="12" customHeight="1" x14ac:dyDescent="0.2">
      <c r="A89" s="58" t="str">
        <f>'Pregnant Women Participating'!A89</f>
        <v>Alaska</v>
      </c>
      <c r="B89" s="52">
        <v>550</v>
      </c>
      <c r="C89" s="53">
        <v>571</v>
      </c>
      <c r="D89" s="53">
        <v>576</v>
      </c>
      <c r="E89" s="53">
        <v>570</v>
      </c>
      <c r="F89" s="53">
        <v>575</v>
      </c>
      <c r="G89" s="53">
        <v>566</v>
      </c>
      <c r="H89" s="53">
        <v>575</v>
      </c>
      <c r="I89" s="53">
        <v>583</v>
      </c>
      <c r="J89" s="52">
        <f t="shared" si="0"/>
        <v>570.75</v>
      </c>
    </row>
    <row r="90" spans="1:10" ht="12" customHeight="1" x14ac:dyDescent="0.2">
      <c r="A90" s="58" t="str">
        <f>'Pregnant Women Participating'!A90</f>
        <v>American Samoa</v>
      </c>
      <c r="B90" s="52">
        <v>216</v>
      </c>
      <c r="C90" s="53">
        <v>218</v>
      </c>
      <c r="D90" s="53">
        <v>226</v>
      </c>
      <c r="E90" s="53">
        <v>227</v>
      </c>
      <c r="F90" s="53">
        <v>211</v>
      </c>
      <c r="G90" s="53">
        <v>209</v>
      </c>
      <c r="H90" s="53">
        <v>207</v>
      </c>
      <c r="I90" s="53">
        <v>216</v>
      </c>
      <c r="J90" s="52">
        <f t="shared" si="0"/>
        <v>216.25</v>
      </c>
    </row>
    <row r="91" spans="1:10" ht="12" customHeight="1" x14ac:dyDescent="0.2">
      <c r="A91" s="58" t="str">
        <f>'Pregnant Women Participating'!A91</f>
        <v>California</v>
      </c>
      <c r="B91" s="52">
        <v>44762</v>
      </c>
      <c r="C91" s="53">
        <v>43797</v>
      </c>
      <c r="D91" s="53">
        <v>43693</v>
      </c>
      <c r="E91" s="53">
        <v>43551</v>
      </c>
      <c r="F91" s="53">
        <v>43187</v>
      </c>
      <c r="G91" s="53">
        <v>43434</v>
      </c>
      <c r="H91" s="53">
        <v>43212</v>
      </c>
      <c r="I91" s="53">
        <v>43211</v>
      </c>
      <c r="J91" s="52">
        <f t="shared" si="0"/>
        <v>43605.875</v>
      </c>
    </row>
    <row r="92" spans="1:10" ht="12" customHeight="1" x14ac:dyDescent="0.2">
      <c r="A92" s="58" t="str">
        <f>'Pregnant Women Participating'!A92</f>
        <v>Guam</v>
      </c>
      <c r="B92" s="52">
        <v>298</v>
      </c>
      <c r="C92" s="53">
        <v>286</v>
      </c>
      <c r="D92" s="53">
        <v>304</v>
      </c>
      <c r="E92" s="53">
        <v>334</v>
      </c>
      <c r="F92" s="53">
        <v>322</v>
      </c>
      <c r="G92" s="53">
        <v>323</v>
      </c>
      <c r="H92" s="53">
        <v>309</v>
      </c>
      <c r="I92" s="53">
        <v>325</v>
      </c>
      <c r="J92" s="52">
        <f t="shared" si="0"/>
        <v>312.625</v>
      </c>
    </row>
    <row r="93" spans="1:10" ht="12" customHeight="1" x14ac:dyDescent="0.2">
      <c r="A93" s="58" t="str">
        <f>'Pregnant Women Participating'!A93</f>
        <v>Hawaii</v>
      </c>
      <c r="B93" s="52">
        <v>1028</v>
      </c>
      <c r="C93" s="53">
        <v>1002</v>
      </c>
      <c r="D93" s="53">
        <v>987</v>
      </c>
      <c r="E93" s="53">
        <v>1023</v>
      </c>
      <c r="F93" s="53">
        <v>987</v>
      </c>
      <c r="G93" s="53">
        <v>995</v>
      </c>
      <c r="H93" s="53">
        <v>993</v>
      </c>
      <c r="I93" s="53">
        <v>955</v>
      </c>
      <c r="J93" s="52">
        <f t="shared" si="0"/>
        <v>996.25</v>
      </c>
    </row>
    <row r="94" spans="1:10" ht="12" customHeight="1" x14ac:dyDescent="0.2">
      <c r="A94" s="58" t="str">
        <f>'Pregnant Women Participating'!A94</f>
        <v>Idaho</v>
      </c>
      <c r="B94" s="52">
        <v>1188</v>
      </c>
      <c r="C94" s="53">
        <v>1162</v>
      </c>
      <c r="D94" s="53">
        <v>1113</v>
      </c>
      <c r="E94" s="53">
        <v>1149</v>
      </c>
      <c r="F94" s="53">
        <v>1078</v>
      </c>
      <c r="G94" s="53">
        <v>1090</v>
      </c>
      <c r="H94" s="53">
        <v>1058</v>
      </c>
      <c r="I94" s="53">
        <v>1029</v>
      </c>
      <c r="J94" s="52">
        <f t="shared" si="0"/>
        <v>1108.375</v>
      </c>
    </row>
    <row r="95" spans="1:10" ht="12" customHeight="1" x14ac:dyDescent="0.2">
      <c r="A95" s="58" t="str">
        <f>'Pregnant Women Participating'!A95</f>
        <v>Nevada</v>
      </c>
      <c r="B95" s="52">
        <v>2427</v>
      </c>
      <c r="C95" s="53">
        <v>2318</v>
      </c>
      <c r="D95" s="53">
        <v>2347</v>
      </c>
      <c r="E95" s="53">
        <v>2263</v>
      </c>
      <c r="F95" s="53">
        <v>2146</v>
      </c>
      <c r="G95" s="53">
        <v>2170</v>
      </c>
      <c r="H95" s="53">
        <v>2174</v>
      </c>
      <c r="I95" s="53">
        <v>2147</v>
      </c>
      <c r="J95" s="52">
        <f t="shared" si="0"/>
        <v>2249</v>
      </c>
    </row>
    <row r="96" spans="1:10" ht="12" customHeight="1" x14ac:dyDescent="0.2">
      <c r="A96" s="58" t="str">
        <f>'Pregnant Women Participating'!A96</f>
        <v>Oregon</v>
      </c>
      <c r="B96" s="52">
        <v>2698</v>
      </c>
      <c r="C96" s="53">
        <v>2667</v>
      </c>
      <c r="D96" s="53">
        <v>2643</v>
      </c>
      <c r="E96" s="53">
        <v>2619</v>
      </c>
      <c r="F96" s="53">
        <v>2610</v>
      </c>
      <c r="G96" s="53">
        <v>2578</v>
      </c>
      <c r="H96" s="53">
        <v>2558</v>
      </c>
      <c r="I96" s="53">
        <v>2489</v>
      </c>
      <c r="J96" s="52">
        <f t="shared" si="0"/>
        <v>2607.75</v>
      </c>
    </row>
    <row r="97" spans="1:10" ht="12" customHeight="1" x14ac:dyDescent="0.2">
      <c r="A97" s="58" t="str">
        <f>'Pregnant Women Participating'!A97</f>
        <v>Washington</v>
      </c>
      <c r="B97" s="52">
        <v>3250</v>
      </c>
      <c r="C97" s="53">
        <v>3147</v>
      </c>
      <c r="D97" s="53">
        <v>3083</v>
      </c>
      <c r="E97" s="53">
        <v>3041</v>
      </c>
      <c r="F97" s="53">
        <v>3015</v>
      </c>
      <c r="G97" s="53">
        <v>3046</v>
      </c>
      <c r="H97" s="53">
        <v>3060</v>
      </c>
      <c r="I97" s="53">
        <v>3065</v>
      </c>
      <c r="J97" s="52">
        <f t="shared" si="0"/>
        <v>3088.375</v>
      </c>
    </row>
    <row r="98" spans="1:10" ht="12" customHeight="1" x14ac:dyDescent="0.2">
      <c r="A98" s="58" t="str">
        <f>'Pregnant Women Participating'!A98</f>
        <v>Northern Marianas</v>
      </c>
      <c r="B98" s="52">
        <v>143</v>
      </c>
      <c r="C98" s="53">
        <v>148</v>
      </c>
      <c r="D98" s="53">
        <v>154</v>
      </c>
      <c r="E98" s="53">
        <v>150</v>
      </c>
      <c r="F98" s="53">
        <v>153</v>
      </c>
      <c r="G98" s="53">
        <v>151</v>
      </c>
      <c r="H98" s="53">
        <v>144</v>
      </c>
      <c r="I98" s="53">
        <v>147</v>
      </c>
      <c r="J98" s="52">
        <f t="shared" si="0"/>
        <v>148.75</v>
      </c>
    </row>
    <row r="99" spans="1:10" ht="12" customHeight="1" x14ac:dyDescent="0.2">
      <c r="A99" s="58" t="str">
        <f>'Pregnant Women Participating'!A99</f>
        <v>Inter-Tribal Council, NV</v>
      </c>
      <c r="B99" s="52">
        <v>13</v>
      </c>
      <c r="C99" s="53">
        <v>13</v>
      </c>
      <c r="D99" s="53">
        <v>11</v>
      </c>
      <c r="E99" s="53">
        <v>15</v>
      </c>
      <c r="F99" s="53">
        <v>16</v>
      </c>
      <c r="G99" s="53">
        <v>13</v>
      </c>
      <c r="H99" s="53">
        <v>13</v>
      </c>
      <c r="I99" s="53">
        <v>10</v>
      </c>
      <c r="J99" s="52">
        <f t="shared" si="0"/>
        <v>13</v>
      </c>
    </row>
    <row r="100" spans="1:10" s="57" customFormat="1" ht="24.75" customHeight="1" x14ac:dyDescent="0.2">
      <c r="A100" s="54" t="str">
        <f>'Pregnant Women Participating'!A100</f>
        <v>Western Region</v>
      </c>
      <c r="B100" s="56">
        <v>56573</v>
      </c>
      <c r="C100" s="56">
        <v>55329</v>
      </c>
      <c r="D100" s="56">
        <v>55137</v>
      </c>
      <c r="E100" s="56">
        <v>54942</v>
      </c>
      <c r="F100" s="56">
        <v>54300</v>
      </c>
      <c r="G100" s="56">
        <v>54575</v>
      </c>
      <c r="H100" s="56">
        <v>54303</v>
      </c>
      <c r="I100" s="56">
        <v>54177</v>
      </c>
      <c r="J100" s="55">
        <f t="shared" si="0"/>
        <v>54917</v>
      </c>
    </row>
    <row r="101" spans="1:10" s="62" customFormat="1" ht="16.5" customHeight="1" thickBot="1" x14ac:dyDescent="0.25">
      <c r="A101" s="59" t="str">
        <f>'Pregnant Women Participating'!A101</f>
        <v>TOTAL</v>
      </c>
      <c r="B101" s="60">
        <v>383231</v>
      </c>
      <c r="C101" s="61">
        <v>376072</v>
      </c>
      <c r="D101" s="61">
        <v>373539</v>
      </c>
      <c r="E101" s="61">
        <v>370523</v>
      </c>
      <c r="F101" s="61">
        <v>366922</v>
      </c>
      <c r="G101" s="61">
        <v>367727</v>
      </c>
      <c r="H101" s="61">
        <v>365830</v>
      </c>
      <c r="I101" s="61">
        <v>361840</v>
      </c>
      <c r="J101" s="60">
        <f t="shared" si="0"/>
        <v>370710.5</v>
      </c>
    </row>
    <row r="102" spans="1:10" ht="12.75" customHeight="1" thickTop="1" x14ac:dyDescent="0.2">
      <c r="A102" s="63"/>
    </row>
    <row r="103" spans="1:10" x14ac:dyDescent="0.2">
      <c r="A103" s="63"/>
    </row>
    <row r="104" spans="1:10" s="64" customFormat="1" ht="12.75" x14ac:dyDescent="0.2">
      <c r="A104" s="43" t="s">
        <v>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J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9" width="11.7109375" style="3" customWidth="1"/>
    <col min="10" max="10" width="13.7109375" style="3" customWidth="1"/>
    <col min="11" max="16384" width="9.140625" style="3"/>
  </cols>
  <sheetData>
    <row r="1" spans="1:10" ht="12" customHeight="1" x14ac:dyDescent="0.2">
      <c r="A1" s="10" t="s">
        <v>11</v>
      </c>
      <c r="B1" s="2"/>
      <c r="C1" s="2"/>
      <c r="D1" s="2"/>
      <c r="E1" s="2"/>
      <c r="F1" s="2"/>
      <c r="G1" s="2"/>
      <c r="H1" s="2"/>
      <c r="I1" s="2"/>
    </row>
    <row r="2" spans="1:10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  <c r="I2" s="2"/>
    </row>
    <row r="3" spans="1:10" ht="12" customHeight="1" x14ac:dyDescent="0.2">
      <c r="A3" s="1" t="str">
        <f>'Pregnant Women Participating'!A3</f>
        <v>Data as of August 14, 2026</v>
      </c>
      <c r="B3" s="2"/>
      <c r="C3" s="2"/>
      <c r="D3" s="2"/>
      <c r="E3" s="2"/>
      <c r="F3" s="2"/>
      <c r="G3" s="2"/>
      <c r="H3" s="2"/>
      <c r="I3" s="2"/>
    </row>
    <row r="4" spans="1:10" ht="12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9">
        <f>DATE(RIGHT(A2,4),5,1)</f>
        <v>46143</v>
      </c>
      <c r="J5" s="12" t="s">
        <v>12</v>
      </c>
    </row>
    <row r="6" spans="1:10" ht="12" customHeight="1" x14ac:dyDescent="0.2">
      <c r="A6" s="7" t="str">
        <f>'Pregnant Women Participating'!A6</f>
        <v>Connecticut</v>
      </c>
      <c r="B6" s="13">
        <v>4567</v>
      </c>
      <c r="C6" s="4">
        <v>4502</v>
      </c>
      <c r="D6" s="4">
        <v>4421</v>
      </c>
      <c r="E6" s="4">
        <v>4371</v>
      </c>
      <c r="F6" s="4">
        <v>4289</v>
      </c>
      <c r="G6" s="4">
        <v>4291</v>
      </c>
      <c r="H6" s="4">
        <v>4398</v>
      </c>
      <c r="I6" s="4">
        <v>4314</v>
      </c>
      <c r="J6" s="13">
        <f t="shared" ref="J6:J14" si="0">IF(SUM(B6:I6)&gt;0,AVERAGE(B6:I6)," ")</f>
        <v>4394.125</v>
      </c>
    </row>
    <row r="7" spans="1:10" ht="12" customHeight="1" x14ac:dyDescent="0.2">
      <c r="A7" s="7" t="str">
        <f>'Pregnant Women Participating'!A7</f>
        <v>Maine</v>
      </c>
      <c r="B7" s="13">
        <v>1808</v>
      </c>
      <c r="C7" s="4">
        <v>1757</v>
      </c>
      <c r="D7" s="4">
        <v>1704</v>
      </c>
      <c r="E7" s="4">
        <v>1744</v>
      </c>
      <c r="F7" s="4">
        <v>1765</v>
      </c>
      <c r="G7" s="4">
        <v>1770</v>
      </c>
      <c r="H7" s="4">
        <v>1779</v>
      </c>
      <c r="I7" s="4">
        <v>1764</v>
      </c>
      <c r="J7" s="13">
        <f t="shared" si="0"/>
        <v>1761.375</v>
      </c>
    </row>
    <row r="8" spans="1:10" ht="12" customHeight="1" x14ac:dyDescent="0.2">
      <c r="A8" s="7" t="str">
        <f>'Pregnant Women Participating'!A8</f>
        <v>Massachusetts</v>
      </c>
      <c r="B8" s="13">
        <v>11094</v>
      </c>
      <c r="C8" s="4">
        <v>10766</v>
      </c>
      <c r="D8" s="4">
        <v>10691</v>
      </c>
      <c r="E8" s="4">
        <v>10499</v>
      </c>
      <c r="F8" s="4">
        <v>10309</v>
      </c>
      <c r="G8" s="4">
        <v>10448</v>
      </c>
      <c r="H8" s="4">
        <v>10396</v>
      </c>
      <c r="I8" s="4">
        <v>10362</v>
      </c>
      <c r="J8" s="13">
        <f t="shared" si="0"/>
        <v>10570.625</v>
      </c>
    </row>
    <row r="9" spans="1:10" ht="12" customHeight="1" x14ac:dyDescent="0.2">
      <c r="A9" s="7" t="str">
        <f>'Pregnant Women Participating'!A9</f>
        <v>New Hampshire</v>
      </c>
      <c r="B9" s="13">
        <v>1071</v>
      </c>
      <c r="C9" s="4">
        <v>1065</v>
      </c>
      <c r="D9" s="4">
        <v>1058</v>
      </c>
      <c r="E9" s="4">
        <v>1066</v>
      </c>
      <c r="F9" s="4">
        <v>1027</v>
      </c>
      <c r="G9" s="4">
        <v>1041</v>
      </c>
      <c r="H9" s="4">
        <v>1049</v>
      </c>
      <c r="I9" s="4">
        <v>1054</v>
      </c>
      <c r="J9" s="13">
        <f t="shared" si="0"/>
        <v>1053.875</v>
      </c>
    </row>
    <row r="10" spans="1:10" ht="12" customHeight="1" x14ac:dyDescent="0.2">
      <c r="A10" s="7" t="str">
        <f>'Pregnant Women Participating'!A10</f>
        <v>New York</v>
      </c>
      <c r="B10" s="13">
        <v>51248</v>
      </c>
      <c r="C10" s="4">
        <v>50767</v>
      </c>
      <c r="D10" s="4">
        <v>50524</v>
      </c>
      <c r="E10" s="4">
        <v>50387</v>
      </c>
      <c r="F10" s="4">
        <v>50255</v>
      </c>
      <c r="G10" s="4">
        <v>50392</v>
      </c>
      <c r="H10" s="4">
        <v>50439</v>
      </c>
      <c r="I10" s="4">
        <v>50158</v>
      </c>
      <c r="J10" s="13">
        <f t="shared" si="0"/>
        <v>50521.25</v>
      </c>
    </row>
    <row r="11" spans="1:10" ht="12" customHeight="1" x14ac:dyDescent="0.2">
      <c r="A11" s="7" t="str">
        <f>'Pregnant Women Participating'!A11</f>
        <v>Rhode Island</v>
      </c>
      <c r="B11" s="13">
        <v>1511</v>
      </c>
      <c r="C11" s="4">
        <v>1428</v>
      </c>
      <c r="D11" s="4">
        <v>1403</v>
      </c>
      <c r="E11" s="4">
        <v>1419</v>
      </c>
      <c r="F11" s="4">
        <v>1390</v>
      </c>
      <c r="G11" s="4">
        <v>1413</v>
      </c>
      <c r="H11" s="4">
        <v>1351</v>
      </c>
      <c r="I11" s="4">
        <v>1372</v>
      </c>
      <c r="J11" s="13">
        <f t="shared" si="0"/>
        <v>1410.875</v>
      </c>
    </row>
    <row r="12" spans="1:10" ht="12" customHeight="1" x14ac:dyDescent="0.2">
      <c r="A12" s="7" t="str">
        <f>'Pregnant Women Participating'!A12</f>
        <v>Vermont</v>
      </c>
      <c r="B12" s="13">
        <v>1091</v>
      </c>
      <c r="C12" s="4">
        <v>1081</v>
      </c>
      <c r="D12" s="4">
        <v>1106</v>
      </c>
      <c r="E12" s="4">
        <v>1106</v>
      </c>
      <c r="F12" s="4">
        <v>1118</v>
      </c>
      <c r="G12" s="4">
        <v>1139</v>
      </c>
      <c r="H12" s="4">
        <v>1136</v>
      </c>
      <c r="I12" s="4">
        <v>1125</v>
      </c>
      <c r="J12" s="13">
        <f t="shared" si="0"/>
        <v>1112.75</v>
      </c>
    </row>
    <row r="13" spans="1:10" ht="12" customHeight="1" x14ac:dyDescent="0.2">
      <c r="A13" s="7" t="str">
        <f>'Pregnant Women Participating'!A13</f>
        <v>Virgin Islands</v>
      </c>
      <c r="B13" s="13">
        <v>345</v>
      </c>
      <c r="C13" s="4">
        <v>338</v>
      </c>
      <c r="D13" s="4">
        <v>325</v>
      </c>
      <c r="E13" s="4">
        <v>326</v>
      </c>
      <c r="F13" s="4">
        <v>318</v>
      </c>
      <c r="G13" s="4">
        <v>309</v>
      </c>
      <c r="H13" s="4">
        <v>304</v>
      </c>
      <c r="I13" s="4">
        <v>0</v>
      </c>
      <c r="J13" s="13">
        <f t="shared" si="0"/>
        <v>283.125</v>
      </c>
    </row>
    <row r="14" spans="1:10" ht="12" customHeight="1" x14ac:dyDescent="0.2">
      <c r="A14" s="7" t="str">
        <f>'Pregnant Women Participating'!A14</f>
        <v>Pleasant Point, ME</v>
      </c>
      <c r="B14" s="13">
        <v>2</v>
      </c>
      <c r="C14" s="4">
        <v>2</v>
      </c>
      <c r="D14" s="4">
        <v>2</v>
      </c>
      <c r="E14" s="4">
        <v>3</v>
      </c>
      <c r="F14" s="4">
        <v>3</v>
      </c>
      <c r="G14" s="4">
        <v>5</v>
      </c>
      <c r="H14" s="4">
        <v>4</v>
      </c>
      <c r="I14" s="4">
        <v>4</v>
      </c>
      <c r="J14" s="13">
        <f t="shared" si="0"/>
        <v>3.125</v>
      </c>
    </row>
    <row r="15" spans="1:10" s="17" customFormat="1" ht="24.75" customHeight="1" x14ac:dyDescent="0.2">
      <c r="A15" s="14" t="str">
        <f>'Pregnant Women Participating'!A15</f>
        <v>Northeast Region</v>
      </c>
      <c r="B15" s="16">
        <v>72737</v>
      </c>
      <c r="C15" s="15">
        <v>71706</v>
      </c>
      <c r="D15" s="15">
        <v>71234</v>
      </c>
      <c r="E15" s="15">
        <v>70921</v>
      </c>
      <c r="F15" s="15">
        <v>70474</v>
      </c>
      <c r="G15" s="15">
        <v>70808</v>
      </c>
      <c r="H15" s="15">
        <v>70856</v>
      </c>
      <c r="I15" s="15">
        <v>70153</v>
      </c>
      <c r="J15" s="16">
        <f t="shared" ref="J15:J101" si="1">IF(SUM(B15:I15)&gt;0,AVERAGE(B15:I15)," ")</f>
        <v>71111.125</v>
      </c>
    </row>
    <row r="16" spans="1:10" ht="12" customHeight="1" x14ac:dyDescent="0.2">
      <c r="A16" s="7" t="str">
        <f>'Pregnant Women Participating'!A16</f>
        <v>Delaware</v>
      </c>
      <c r="B16" s="4">
        <v>1907</v>
      </c>
      <c r="C16" s="4">
        <v>1857</v>
      </c>
      <c r="D16" s="4">
        <v>1912</v>
      </c>
      <c r="E16" s="4">
        <v>1945</v>
      </c>
      <c r="F16" s="4">
        <v>1961</v>
      </c>
      <c r="G16" s="4">
        <v>1976</v>
      </c>
      <c r="H16" s="4">
        <v>1952</v>
      </c>
      <c r="I16" s="4">
        <v>1936</v>
      </c>
      <c r="J16" s="13">
        <f t="shared" si="1"/>
        <v>1930.75</v>
      </c>
    </row>
    <row r="17" spans="1:10" ht="12" customHeight="1" x14ac:dyDescent="0.2">
      <c r="A17" s="7" t="str">
        <f>'Pregnant Women Participating'!A17</f>
        <v>District of Columbia</v>
      </c>
      <c r="B17" s="4">
        <v>1303</v>
      </c>
      <c r="C17" s="4">
        <v>1260</v>
      </c>
      <c r="D17" s="4">
        <v>1294</v>
      </c>
      <c r="E17" s="4">
        <v>1290</v>
      </c>
      <c r="F17" s="4">
        <v>1266</v>
      </c>
      <c r="G17" s="4">
        <v>1255</v>
      </c>
      <c r="H17" s="4">
        <v>1229</v>
      </c>
      <c r="I17" s="4">
        <v>1228</v>
      </c>
      <c r="J17" s="13">
        <f t="shared" si="1"/>
        <v>1265.625</v>
      </c>
    </row>
    <row r="18" spans="1:10" ht="12" customHeight="1" x14ac:dyDescent="0.2">
      <c r="A18" s="7" t="str">
        <f>'Pregnant Women Participating'!A18</f>
        <v>Maryland</v>
      </c>
      <c r="B18" s="4">
        <v>12466</v>
      </c>
      <c r="C18" s="4">
        <v>12308</v>
      </c>
      <c r="D18" s="4">
        <v>11996</v>
      </c>
      <c r="E18" s="4">
        <v>11750</v>
      </c>
      <c r="F18" s="4">
        <v>11586</v>
      </c>
      <c r="G18" s="4">
        <v>11648</v>
      </c>
      <c r="H18" s="4">
        <v>11561</v>
      </c>
      <c r="I18" s="4">
        <v>11508</v>
      </c>
      <c r="J18" s="13">
        <f t="shared" si="1"/>
        <v>11852.875</v>
      </c>
    </row>
    <row r="19" spans="1:10" ht="12" customHeight="1" x14ac:dyDescent="0.2">
      <c r="A19" s="7" t="str">
        <f>'Pregnant Women Participating'!A19</f>
        <v>New Jersey</v>
      </c>
      <c r="B19" s="4">
        <v>18325</v>
      </c>
      <c r="C19" s="4">
        <v>18032</v>
      </c>
      <c r="D19" s="4">
        <v>17964</v>
      </c>
      <c r="E19" s="4">
        <v>17933</v>
      </c>
      <c r="F19" s="4">
        <v>17861</v>
      </c>
      <c r="G19" s="4">
        <v>18203</v>
      </c>
      <c r="H19" s="4">
        <v>18107</v>
      </c>
      <c r="I19" s="4">
        <v>18077</v>
      </c>
      <c r="J19" s="13">
        <f t="shared" si="1"/>
        <v>18062.75</v>
      </c>
    </row>
    <row r="20" spans="1:10" ht="12" customHeight="1" x14ac:dyDescent="0.2">
      <c r="A20" s="7" t="str">
        <f>'Pregnant Women Participating'!A20</f>
        <v>Pennsylvania</v>
      </c>
      <c r="B20" s="4">
        <v>12052</v>
      </c>
      <c r="C20" s="4">
        <v>11732</v>
      </c>
      <c r="D20" s="4">
        <v>11501</v>
      </c>
      <c r="E20" s="4">
        <v>11466</v>
      </c>
      <c r="F20" s="4">
        <v>11368</v>
      </c>
      <c r="G20" s="4">
        <v>11444</v>
      </c>
      <c r="H20" s="4">
        <v>11663</v>
      </c>
      <c r="I20" s="4">
        <v>11661</v>
      </c>
      <c r="J20" s="13">
        <f t="shared" si="1"/>
        <v>11610.875</v>
      </c>
    </row>
    <row r="21" spans="1:10" ht="12" customHeight="1" x14ac:dyDescent="0.2">
      <c r="A21" s="7" t="str">
        <f>'Pregnant Women Participating'!A21</f>
        <v>Puerto Rico</v>
      </c>
      <c r="B21" s="4">
        <v>5537</v>
      </c>
      <c r="C21" s="4">
        <v>5551</v>
      </c>
      <c r="D21" s="4">
        <v>5547</v>
      </c>
      <c r="E21" s="4">
        <v>5624</v>
      </c>
      <c r="F21" s="4">
        <v>5650</v>
      </c>
      <c r="G21" s="4">
        <v>5730</v>
      </c>
      <c r="H21" s="4">
        <v>5819</v>
      </c>
      <c r="I21" s="4">
        <v>5788</v>
      </c>
      <c r="J21" s="13">
        <f t="shared" si="1"/>
        <v>5655.75</v>
      </c>
    </row>
    <row r="22" spans="1:10" ht="12" customHeight="1" x14ac:dyDescent="0.2">
      <c r="A22" s="7" t="str">
        <f>'Pregnant Women Participating'!A22</f>
        <v>Virginia</v>
      </c>
      <c r="B22" s="4">
        <v>8553</v>
      </c>
      <c r="C22" s="4">
        <v>8292</v>
      </c>
      <c r="D22" s="4">
        <v>8179</v>
      </c>
      <c r="E22" s="4">
        <v>7944</v>
      </c>
      <c r="F22" s="4">
        <v>7845</v>
      </c>
      <c r="G22" s="4">
        <v>7866</v>
      </c>
      <c r="H22" s="4">
        <v>7842</v>
      </c>
      <c r="I22" s="4">
        <v>7783</v>
      </c>
      <c r="J22" s="13">
        <f t="shared" si="1"/>
        <v>8038</v>
      </c>
    </row>
    <row r="23" spans="1:10" ht="12" customHeight="1" x14ac:dyDescent="0.2">
      <c r="A23" s="7" t="str">
        <f>'Pregnant Women Participating'!A23</f>
        <v>West Virginia</v>
      </c>
      <c r="B23" s="4">
        <v>2101</v>
      </c>
      <c r="C23" s="4">
        <v>2104</v>
      </c>
      <c r="D23" s="4">
        <v>2100</v>
      </c>
      <c r="E23" s="4">
        <v>2072</v>
      </c>
      <c r="F23" s="4">
        <v>2077</v>
      </c>
      <c r="G23" s="4">
        <v>2116</v>
      </c>
      <c r="H23" s="4">
        <v>2088</v>
      </c>
      <c r="I23" s="4">
        <v>2078</v>
      </c>
      <c r="J23" s="13">
        <f t="shared" si="1"/>
        <v>2092</v>
      </c>
    </row>
    <row r="24" spans="1:10" s="17" customFormat="1" ht="24.75" customHeight="1" x14ac:dyDescent="0.2">
      <c r="A24" s="14" t="str">
        <f>'Pregnant Women Participating'!A24</f>
        <v>Mid-Atlantic Region</v>
      </c>
      <c r="B24" s="15">
        <v>62244</v>
      </c>
      <c r="C24" s="15">
        <v>61136</v>
      </c>
      <c r="D24" s="15">
        <v>60493</v>
      </c>
      <c r="E24" s="15">
        <v>60024</v>
      </c>
      <c r="F24" s="15">
        <v>59614</v>
      </c>
      <c r="G24" s="15">
        <v>60238</v>
      </c>
      <c r="H24" s="15">
        <v>60261</v>
      </c>
      <c r="I24" s="15">
        <v>60059</v>
      </c>
      <c r="J24" s="16">
        <f t="shared" si="1"/>
        <v>60508.625</v>
      </c>
    </row>
    <row r="25" spans="1:10" ht="12" customHeight="1" x14ac:dyDescent="0.2">
      <c r="A25" s="7" t="str">
        <f>'Pregnant Women Participating'!A25</f>
        <v>Alabama</v>
      </c>
      <c r="B25" s="4">
        <v>5002</v>
      </c>
      <c r="C25" s="4">
        <v>4873</v>
      </c>
      <c r="D25" s="4">
        <v>4894</v>
      </c>
      <c r="E25" s="4">
        <v>5104</v>
      </c>
      <c r="F25" s="4">
        <v>5136</v>
      </c>
      <c r="G25" s="4">
        <v>5241</v>
      </c>
      <c r="H25" s="4">
        <v>5300</v>
      </c>
      <c r="I25" s="4">
        <v>5292</v>
      </c>
      <c r="J25" s="13">
        <f t="shared" si="1"/>
        <v>5105.25</v>
      </c>
    </row>
    <row r="26" spans="1:10" ht="12" customHeight="1" x14ac:dyDescent="0.2">
      <c r="A26" s="7" t="str">
        <f>'Pregnant Women Participating'!A26</f>
        <v>Florida</v>
      </c>
      <c r="B26" s="4">
        <v>43742</v>
      </c>
      <c r="C26" s="4">
        <v>42752</v>
      </c>
      <c r="D26" s="4">
        <v>42086</v>
      </c>
      <c r="E26" s="4">
        <v>41490</v>
      </c>
      <c r="F26" s="4">
        <v>40759</v>
      </c>
      <c r="G26" s="4">
        <v>40555</v>
      </c>
      <c r="H26" s="4">
        <v>39873</v>
      </c>
      <c r="I26" s="4">
        <v>38605</v>
      </c>
      <c r="J26" s="13">
        <f t="shared" si="1"/>
        <v>41232.75</v>
      </c>
    </row>
    <row r="27" spans="1:10" ht="12" customHeight="1" x14ac:dyDescent="0.2">
      <c r="A27" s="7" t="str">
        <f>'Pregnant Women Participating'!A27</f>
        <v>Georgia</v>
      </c>
      <c r="B27" s="4">
        <v>19659</v>
      </c>
      <c r="C27" s="4">
        <v>19786</v>
      </c>
      <c r="D27" s="4">
        <v>19735</v>
      </c>
      <c r="E27" s="4">
        <v>19581</v>
      </c>
      <c r="F27" s="4">
        <v>19515</v>
      </c>
      <c r="G27" s="4">
        <v>19327</v>
      </c>
      <c r="H27" s="4">
        <v>19101</v>
      </c>
      <c r="I27" s="4">
        <v>18986</v>
      </c>
      <c r="J27" s="13">
        <f t="shared" si="1"/>
        <v>19461.25</v>
      </c>
    </row>
    <row r="28" spans="1:10" ht="12" customHeight="1" x14ac:dyDescent="0.2">
      <c r="A28" s="7" t="str">
        <f>'Pregnant Women Participating'!A28</f>
        <v>Kentucky</v>
      </c>
      <c r="B28" s="4">
        <v>6833</v>
      </c>
      <c r="C28" s="4">
        <v>6707</v>
      </c>
      <c r="D28" s="4">
        <v>6755</v>
      </c>
      <c r="E28" s="4">
        <v>6712</v>
      </c>
      <c r="F28" s="4">
        <v>6565</v>
      </c>
      <c r="G28" s="4">
        <v>6603</v>
      </c>
      <c r="H28" s="4">
        <v>6576</v>
      </c>
      <c r="I28" s="4">
        <v>6516</v>
      </c>
      <c r="J28" s="13">
        <f t="shared" si="1"/>
        <v>6658.375</v>
      </c>
    </row>
    <row r="29" spans="1:10" ht="12" customHeight="1" x14ac:dyDescent="0.2">
      <c r="A29" s="7" t="str">
        <f>'Pregnant Women Participating'!A29</f>
        <v>Mississippi</v>
      </c>
      <c r="B29" s="4">
        <v>3793</v>
      </c>
      <c r="C29" s="4">
        <v>3961</v>
      </c>
      <c r="D29" s="4">
        <v>3854</v>
      </c>
      <c r="E29" s="4">
        <v>3641</v>
      </c>
      <c r="F29" s="4">
        <v>3689</v>
      </c>
      <c r="G29" s="4">
        <v>3700</v>
      </c>
      <c r="H29" s="4">
        <v>3328</v>
      </c>
      <c r="I29" s="4">
        <v>3461</v>
      </c>
      <c r="J29" s="13">
        <f t="shared" si="1"/>
        <v>3678.375</v>
      </c>
    </row>
    <row r="30" spans="1:10" ht="12" customHeight="1" x14ac:dyDescent="0.2">
      <c r="A30" s="7" t="str">
        <f>'Pregnant Women Participating'!A30</f>
        <v>North Carolina</v>
      </c>
      <c r="B30" s="4">
        <v>23847</v>
      </c>
      <c r="C30" s="4">
        <v>23491</v>
      </c>
      <c r="D30" s="4">
        <v>23337</v>
      </c>
      <c r="E30" s="4">
        <v>23319</v>
      </c>
      <c r="F30" s="4">
        <v>23189</v>
      </c>
      <c r="G30" s="4">
        <v>23381</v>
      </c>
      <c r="H30" s="4">
        <v>23217</v>
      </c>
      <c r="I30" s="4">
        <v>23017</v>
      </c>
      <c r="J30" s="13">
        <f t="shared" si="1"/>
        <v>23349.75</v>
      </c>
    </row>
    <row r="31" spans="1:10" ht="12" customHeight="1" x14ac:dyDescent="0.2">
      <c r="A31" s="7" t="str">
        <f>'Pregnant Women Participating'!A31</f>
        <v>South Carolina</v>
      </c>
      <c r="B31" s="4">
        <v>6952</v>
      </c>
      <c r="C31" s="4">
        <v>6886</v>
      </c>
      <c r="D31" s="4">
        <v>6846</v>
      </c>
      <c r="E31" s="4">
        <v>6735</v>
      </c>
      <c r="F31" s="4">
        <v>6551</v>
      </c>
      <c r="G31" s="4">
        <v>6672</v>
      </c>
      <c r="H31" s="4">
        <v>6760</v>
      </c>
      <c r="I31" s="4">
        <v>6755</v>
      </c>
      <c r="J31" s="13">
        <f t="shared" si="1"/>
        <v>6769.625</v>
      </c>
    </row>
    <row r="32" spans="1:10" ht="12" customHeight="1" x14ac:dyDescent="0.2">
      <c r="A32" s="7" t="str">
        <f>'Pregnant Women Participating'!A32</f>
        <v>Tennessee</v>
      </c>
      <c r="B32" s="4">
        <v>14110</v>
      </c>
      <c r="C32" s="4">
        <v>13754</v>
      </c>
      <c r="D32" s="4">
        <v>13567</v>
      </c>
      <c r="E32" s="4">
        <v>13174</v>
      </c>
      <c r="F32" s="4">
        <v>13260</v>
      </c>
      <c r="G32" s="4">
        <v>13360</v>
      </c>
      <c r="H32" s="4">
        <v>13491</v>
      </c>
      <c r="I32" s="4">
        <v>13269</v>
      </c>
      <c r="J32" s="13">
        <f t="shared" si="1"/>
        <v>13498.125</v>
      </c>
    </row>
    <row r="33" spans="1:10" ht="12" customHeight="1" x14ac:dyDescent="0.2">
      <c r="A33" s="7" t="str">
        <f>'Pregnant Women Participating'!A33</f>
        <v>Choctaw Indians, MS</v>
      </c>
      <c r="B33" s="4">
        <v>14</v>
      </c>
      <c r="C33" s="4">
        <v>18</v>
      </c>
      <c r="D33" s="4">
        <v>20</v>
      </c>
      <c r="E33" s="4">
        <v>20</v>
      </c>
      <c r="F33" s="4">
        <v>19</v>
      </c>
      <c r="G33" s="4">
        <v>20</v>
      </c>
      <c r="H33" s="4">
        <v>21</v>
      </c>
      <c r="I33" s="4">
        <v>23</v>
      </c>
      <c r="J33" s="13">
        <f t="shared" si="1"/>
        <v>19.375</v>
      </c>
    </row>
    <row r="34" spans="1:10" ht="12" customHeight="1" x14ac:dyDescent="0.2">
      <c r="A34" s="7" t="str">
        <f>'Pregnant Women Participating'!A34</f>
        <v>Eastern Cherokee, NC</v>
      </c>
      <c r="B34" s="4">
        <v>56</v>
      </c>
      <c r="C34" s="4">
        <v>53</v>
      </c>
      <c r="D34" s="4">
        <v>51</v>
      </c>
      <c r="E34" s="4">
        <v>56</v>
      </c>
      <c r="F34" s="4">
        <v>51</v>
      </c>
      <c r="G34" s="4">
        <v>50</v>
      </c>
      <c r="H34" s="4">
        <v>47</v>
      </c>
      <c r="I34" s="4">
        <v>53</v>
      </c>
      <c r="J34" s="13">
        <f t="shared" si="1"/>
        <v>52.125</v>
      </c>
    </row>
    <row r="35" spans="1:10" s="17" customFormat="1" ht="24.75" customHeight="1" x14ac:dyDescent="0.2">
      <c r="A35" s="14" t="str">
        <f>'Pregnant Women Participating'!A35</f>
        <v>Southeast Region</v>
      </c>
      <c r="B35" s="15">
        <v>124008</v>
      </c>
      <c r="C35" s="15">
        <v>122281</v>
      </c>
      <c r="D35" s="15">
        <v>121145</v>
      </c>
      <c r="E35" s="15">
        <v>119832</v>
      </c>
      <c r="F35" s="15">
        <v>118734</v>
      </c>
      <c r="G35" s="15">
        <v>118909</v>
      </c>
      <c r="H35" s="15">
        <v>117714</v>
      </c>
      <c r="I35" s="15">
        <v>115977</v>
      </c>
      <c r="J35" s="16">
        <f t="shared" si="1"/>
        <v>119825</v>
      </c>
    </row>
    <row r="36" spans="1:10" ht="12" customHeight="1" x14ac:dyDescent="0.2">
      <c r="A36" s="7" t="str">
        <f>'Pregnant Women Participating'!A36</f>
        <v>Illinois</v>
      </c>
      <c r="B36" s="4">
        <v>15804</v>
      </c>
      <c r="C36" s="4">
        <v>15554</v>
      </c>
      <c r="D36" s="4">
        <v>15091</v>
      </c>
      <c r="E36" s="4">
        <v>14923</v>
      </c>
      <c r="F36" s="4">
        <v>14854</v>
      </c>
      <c r="G36" s="4">
        <v>14859</v>
      </c>
      <c r="H36" s="4">
        <v>14935</v>
      </c>
      <c r="I36" s="4">
        <v>14888</v>
      </c>
      <c r="J36" s="13">
        <f t="shared" si="1"/>
        <v>15113.5</v>
      </c>
    </row>
    <row r="37" spans="1:10" ht="12" customHeight="1" x14ac:dyDescent="0.2">
      <c r="A37" s="7" t="str">
        <f>'Pregnant Women Participating'!A37</f>
        <v>Indiana</v>
      </c>
      <c r="B37" s="4">
        <v>13686</v>
      </c>
      <c r="C37" s="4">
        <v>13476</v>
      </c>
      <c r="D37" s="4">
        <v>13493</v>
      </c>
      <c r="E37" s="4">
        <v>13652</v>
      </c>
      <c r="F37" s="4">
        <v>13493</v>
      </c>
      <c r="G37" s="4">
        <v>13607</v>
      </c>
      <c r="H37" s="4">
        <v>13536</v>
      </c>
      <c r="I37" s="4">
        <v>13254</v>
      </c>
      <c r="J37" s="13">
        <f t="shared" si="1"/>
        <v>13524.625</v>
      </c>
    </row>
    <row r="38" spans="1:10" ht="12" customHeight="1" x14ac:dyDescent="0.2">
      <c r="A38" s="7" t="str">
        <f>'Pregnant Women Participating'!A38</f>
        <v>Iowa</v>
      </c>
      <c r="B38" s="4">
        <v>4081</v>
      </c>
      <c r="C38" s="4">
        <v>3999</v>
      </c>
      <c r="D38" s="4">
        <v>3966</v>
      </c>
      <c r="E38" s="4">
        <v>3900</v>
      </c>
      <c r="F38" s="4">
        <v>3838</v>
      </c>
      <c r="G38" s="4">
        <v>3718</v>
      </c>
      <c r="H38" s="4">
        <v>3713</v>
      </c>
      <c r="I38" s="4">
        <v>3681</v>
      </c>
      <c r="J38" s="13">
        <f t="shared" si="1"/>
        <v>3862</v>
      </c>
    </row>
    <row r="39" spans="1:10" ht="12" customHeight="1" x14ac:dyDescent="0.2">
      <c r="A39" s="7" t="str">
        <f>'Pregnant Women Participating'!A39</f>
        <v>Michigan</v>
      </c>
      <c r="B39" s="4">
        <v>13063</v>
      </c>
      <c r="C39" s="4">
        <v>12948</v>
      </c>
      <c r="D39" s="4">
        <v>12743</v>
      </c>
      <c r="E39" s="4">
        <v>12747</v>
      </c>
      <c r="F39" s="4">
        <v>12609</v>
      </c>
      <c r="G39" s="4">
        <v>12707</v>
      </c>
      <c r="H39" s="4">
        <v>12836</v>
      </c>
      <c r="I39" s="4">
        <v>12783</v>
      </c>
      <c r="J39" s="13">
        <f t="shared" si="1"/>
        <v>12804.5</v>
      </c>
    </row>
    <row r="40" spans="1:10" ht="12" customHeight="1" x14ac:dyDescent="0.2">
      <c r="A40" s="7" t="str">
        <f>'Pregnant Women Participating'!A40</f>
        <v>Minnesota</v>
      </c>
      <c r="B40" s="4">
        <v>10538</v>
      </c>
      <c r="C40" s="4">
        <v>10286</v>
      </c>
      <c r="D40" s="4">
        <v>10232</v>
      </c>
      <c r="E40" s="4">
        <v>10056</v>
      </c>
      <c r="F40" s="4">
        <v>9963</v>
      </c>
      <c r="G40" s="4">
        <v>9910</v>
      </c>
      <c r="H40" s="4">
        <v>9857</v>
      </c>
      <c r="I40" s="4">
        <v>9798</v>
      </c>
      <c r="J40" s="13">
        <f t="shared" si="1"/>
        <v>10080</v>
      </c>
    </row>
    <row r="41" spans="1:10" ht="12" customHeight="1" x14ac:dyDescent="0.2">
      <c r="A41" s="7" t="str">
        <f>'Pregnant Women Participating'!A41</f>
        <v>Ohio</v>
      </c>
      <c r="B41" s="4">
        <v>16209</v>
      </c>
      <c r="C41" s="4">
        <v>15934</v>
      </c>
      <c r="D41" s="4">
        <v>15603</v>
      </c>
      <c r="E41" s="4">
        <v>15315</v>
      </c>
      <c r="F41" s="4">
        <v>15201</v>
      </c>
      <c r="G41" s="4">
        <v>15366</v>
      </c>
      <c r="H41" s="4">
        <v>15238</v>
      </c>
      <c r="I41" s="4">
        <v>15049</v>
      </c>
      <c r="J41" s="13">
        <f t="shared" si="1"/>
        <v>15489.375</v>
      </c>
    </row>
    <row r="42" spans="1:10" ht="12" customHeight="1" x14ac:dyDescent="0.2">
      <c r="A42" s="7" t="str">
        <f>'Pregnant Women Participating'!A42</f>
        <v>Wisconsin</v>
      </c>
      <c r="B42" s="4">
        <v>7570</v>
      </c>
      <c r="C42" s="4">
        <v>7483</v>
      </c>
      <c r="D42" s="4">
        <v>7403</v>
      </c>
      <c r="E42" s="4">
        <v>7271</v>
      </c>
      <c r="F42" s="4">
        <v>7285</v>
      </c>
      <c r="G42" s="4">
        <v>7366</v>
      </c>
      <c r="H42" s="4">
        <v>7370</v>
      </c>
      <c r="I42" s="4">
        <v>7303</v>
      </c>
      <c r="J42" s="13">
        <f t="shared" si="1"/>
        <v>7381.375</v>
      </c>
    </row>
    <row r="43" spans="1:10" s="17" customFormat="1" ht="24.75" customHeight="1" x14ac:dyDescent="0.2">
      <c r="A43" s="14" t="str">
        <f>'Pregnant Women Participating'!A43</f>
        <v>Midwest Region</v>
      </c>
      <c r="B43" s="15">
        <v>80951</v>
      </c>
      <c r="C43" s="15">
        <v>79680</v>
      </c>
      <c r="D43" s="15">
        <v>78531</v>
      </c>
      <c r="E43" s="15">
        <v>77864</v>
      </c>
      <c r="F43" s="15">
        <v>77243</v>
      </c>
      <c r="G43" s="15">
        <v>77533</v>
      </c>
      <c r="H43" s="15">
        <v>77485</v>
      </c>
      <c r="I43" s="15">
        <v>76756</v>
      </c>
      <c r="J43" s="16">
        <f t="shared" si="1"/>
        <v>78255.375</v>
      </c>
    </row>
    <row r="44" spans="1:10" ht="12" customHeight="1" x14ac:dyDescent="0.2">
      <c r="A44" s="7" t="str">
        <f>'Pregnant Women Participating'!A44</f>
        <v>Arizona</v>
      </c>
      <c r="B44" s="4">
        <v>12599</v>
      </c>
      <c r="C44" s="4">
        <v>12420</v>
      </c>
      <c r="D44" s="4">
        <v>12452</v>
      </c>
      <c r="E44" s="4">
        <v>12441</v>
      </c>
      <c r="F44" s="4">
        <v>12306</v>
      </c>
      <c r="G44" s="4">
        <v>12497</v>
      </c>
      <c r="H44" s="4">
        <v>12593</v>
      </c>
      <c r="I44" s="4">
        <v>12554</v>
      </c>
      <c r="J44" s="13">
        <f t="shared" si="1"/>
        <v>12482.75</v>
      </c>
    </row>
    <row r="45" spans="1:10" ht="12" customHeight="1" x14ac:dyDescent="0.2">
      <c r="A45" s="7" t="str">
        <f>'Pregnant Women Participating'!A45</f>
        <v>Arkansas</v>
      </c>
      <c r="B45" s="4">
        <v>4147</v>
      </c>
      <c r="C45" s="4">
        <v>3880</v>
      </c>
      <c r="D45" s="4">
        <v>3690</v>
      </c>
      <c r="E45" s="4">
        <v>3881</v>
      </c>
      <c r="F45" s="4">
        <v>4009</v>
      </c>
      <c r="G45" s="4">
        <v>4089</v>
      </c>
      <c r="H45" s="4">
        <v>4166</v>
      </c>
      <c r="I45" s="4">
        <v>4133</v>
      </c>
      <c r="J45" s="13">
        <f t="shared" si="1"/>
        <v>3999.375</v>
      </c>
    </row>
    <row r="46" spans="1:10" ht="12" customHeight="1" x14ac:dyDescent="0.2">
      <c r="A46" s="7" t="str">
        <f>'Pregnant Women Participating'!A46</f>
        <v>Louisiana</v>
      </c>
      <c r="B46" s="4">
        <v>7191</v>
      </c>
      <c r="C46" s="4">
        <v>7024</v>
      </c>
      <c r="D46" s="4">
        <v>7030</v>
      </c>
      <c r="E46" s="4">
        <v>6887</v>
      </c>
      <c r="F46" s="4">
        <v>6863</v>
      </c>
      <c r="G46" s="4">
        <v>6913</v>
      </c>
      <c r="H46" s="4">
        <v>6950</v>
      </c>
      <c r="I46" s="4">
        <v>6809</v>
      </c>
      <c r="J46" s="13">
        <f t="shared" si="1"/>
        <v>6958.375</v>
      </c>
    </row>
    <row r="47" spans="1:10" ht="12" customHeight="1" x14ac:dyDescent="0.2">
      <c r="A47" s="7" t="str">
        <f>'Pregnant Women Participating'!A47</f>
        <v>New Mexico</v>
      </c>
      <c r="B47" s="4">
        <v>4746</v>
      </c>
      <c r="C47" s="4">
        <v>4346</v>
      </c>
      <c r="D47" s="4">
        <v>4290</v>
      </c>
      <c r="E47" s="4">
        <v>4585</v>
      </c>
      <c r="F47" s="4">
        <v>4601</v>
      </c>
      <c r="G47" s="4">
        <v>4559</v>
      </c>
      <c r="H47" s="4">
        <v>4645</v>
      </c>
      <c r="I47" s="4">
        <v>4563</v>
      </c>
      <c r="J47" s="13">
        <f t="shared" si="1"/>
        <v>4541.875</v>
      </c>
    </row>
    <row r="48" spans="1:10" ht="12" customHeight="1" x14ac:dyDescent="0.2">
      <c r="A48" s="7" t="str">
        <f>'Pregnant Women Participating'!A48</f>
        <v>Oklahoma</v>
      </c>
      <c r="B48" s="4">
        <v>6771</v>
      </c>
      <c r="C48" s="4">
        <v>6601</v>
      </c>
      <c r="D48" s="4">
        <v>6417</v>
      </c>
      <c r="E48" s="4">
        <v>6315</v>
      </c>
      <c r="F48" s="4">
        <v>6227</v>
      </c>
      <c r="G48" s="4">
        <v>6227</v>
      </c>
      <c r="H48" s="4">
        <v>6246</v>
      </c>
      <c r="I48" s="4">
        <v>5955</v>
      </c>
      <c r="J48" s="13">
        <f t="shared" si="1"/>
        <v>6344.875</v>
      </c>
    </row>
    <row r="49" spans="1:10" ht="12" customHeight="1" x14ac:dyDescent="0.2">
      <c r="A49" s="7" t="str">
        <f>'Pregnant Women Participating'!A49</f>
        <v>Texas</v>
      </c>
      <c r="B49" s="4">
        <v>110204</v>
      </c>
      <c r="C49" s="4">
        <v>107709</v>
      </c>
      <c r="D49" s="4">
        <v>106865</v>
      </c>
      <c r="E49" s="4">
        <v>105349</v>
      </c>
      <c r="F49" s="4">
        <v>104912</v>
      </c>
      <c r="G49" s="4">
        <v>105084</v>
      </c>
      <c r="H49" s="4">
        <v>104786</v>
      </c>
      <c r="I49" s="4">
        <v>103203</v>
      </c>
      <c r="J49" s="13">
        <f t="shared" si="1"/>
        <v>106014</v>
      </c>
    </row>
    <row r="50" spans="1:10" ht="12" customHeight="1" x14ac:dyDescent="0.2">
      <c r="A50" s="7" t="str">
        <f>'Pregnant Women Participating'!A50</f>
        <v>Utah</v>
      </c>
      <c r="B50" s="4">
        <v>4685</v>
      </c>
      <c r="C50" s="4">
        <v>4553</v>
      </c>
      <c r="D50" s="4">
        <v>4482</v>
      </c>
      <c r="E50" s="4">
        <v>4305</v>
      </c>
      <c r="F50" s="4">
        <v>4223</v>
      </c>
      <c r="G50" s="4">
        <v>4241</v>
      </c>
      <c r="H50" s="4">
        <v>4177</v>
      </c>
      <c r="I50" s="4">
        <v>4166</v>
      </c>
      <c r="J50" s="13">
        <f t="shared" si="1"/>
        <v>4354</v>
      </c>
    </row>
    <row r="51" spans="1:10" ht="12" customHeight="1" x14ac:dyDescent="0.2">
      <c r="A51" s="7" t="str">
        <f>'Pregnant Women Participating'!A51</f>
        <v>Inter-Tribal Council, AZ</v>
      </c>
      <c r="B51" s="4">
        <v>402</v>
      </c>
      <c r="C51" s="4">
        <v>403</v>
      </c>
      <c r="D51" s="4">
        <v>413</v>
      </c>
      <c r="E51" s="4">
        <v>424</v>
      </c>
      <c r="F51" s="4">
        <v>389</v>
      </c>
      <c r="G51" s="4">
        <v>412</v>
      </c>
      <c r="H51" s="4">
        <v>415</v>
      </c>
      <c r="I51" s="4">
        <v>400</v>
      </c>
      <c r="J51" s="13">
        <f t="shared" si="1"/>
        <v>407.25</v>
      </c>
    </row>
    <row r="52" spans="1:10" ht="12" customHeight="1" x14ac:dyDescent="0.2">
      <c r="A52" s="7" t="str">
        <f>'Pregnant Women Participating'!A52</f>
        <v>Navajo Nation, AZ</v>
      </c>
      <c r="B52" s="4">
        <v>339</v>
      </c>
      <c r="C52" s="4">
        <v>326</v>
      </c>
      <c r="D52" s="4">
        <v>318</v>
      </c>
      <c r="E52" s="4">
        <v>335</v>
      </c>
      <c r="F52" s="4">
        <v>298</v>
      </c>
      <c r="G52" s="4">
        <v>297</v>
      </c>
      <c r="H52" s="4">
        <v>302</v>
      </c>
      <c r="I52" s="4">
        <v>295</v>
      </c>
      <c r="J52" s="13">
        <f t="shared" si="1"/>
        <v>313.75</v>
      </c>
    </row>
    <row r="53" spans="1:10" ht="12" customHeight="1" x14ac:dyDescent="0.2">
      <c r="A53" s="7" t="str">
        <f>'Pregnant Women Participating'!A53</f>
        <v>Acoma, Canoncito &amp; Laguna, NM</v>
      </c>
      <c r="B53" s="4">
        <v>25</v>
      </c>
      <c r="C53" s="4">
        <v>26</v>
      </c>
      <c r="D53" s="4">
        <v>24</v>
      </c>
      <c r="E53" s="4">
        <v>23</v>
      </c>
      <c r="F53" s="4">
        <v>26</v>
      </c>
      <c r="G53" s="4">
        <v>27</v>
      </c>
      <c r="H53" s="4">
        <v>25</v>
      </c>
      <c r="I53" s="4">
        <v>26</v>
      </c>
      <c r="J53" s="13">
        <f t="shared" si="1"/>
        <v>25.25</v>
      </c>
    </row>
    <row r="54" spans="1:10" ht="12" customHeight="1" x14ac:dyDescent="0.2">
      <c r="A54" s="7" t="str">
        <f>'Pregnant Women Participating'!A54</f>
        <v>Eight Northern Pueblos, NM</v>
      </c>
      <c r="B54" s="4">
        <v>18</v>
      </c>
      <c r="C54" s="4">
        <v>18</v>
      </c>
      <c r="D54" s="4">
        <v>20</v>
      </c>
      <c r="E54" s="4">
        <v>21</v>
      </c>
      <c r="F54" s="4">
        <v>24</v>
      </c>
      <c r="G54" s="4">
        <v>24</v>
      </c>
      <c r="H54" s="4">
        <v>29</v>
      </c>
      <c r="I54" s="4">
        <v>33</v>
      </c>
      <c r="J54" s="13">
        <f t="shared" si="1"/>
        <v>23.375</v>
      </c>
    </row>
    <row r="55" spans="1:10" ht="12" customHeight="1" x14ac:dyDescent="0.2">
      <c r="A55" s="7" t="str">
        <f>'Pregnant Women Participating'!A55</f>
        <v>Five Sandoval Pueblos, NM</v>
      </c>
      <c r="B55" s="4">
        <v>17</v>
      </c>
      <c r="C55" s="4">
        <v>18</v>
      </c>
      <c r="D55" s="4">
        <v>15</v>
      </c>
      <c r="E55" s="4">
        <v>18</v>
      </c>
      <c r="F55" s="4">
        <v>15</v>
      </c>
      <c r="G55" s="4">
        <v>18</v>
      </c>
      <c r="H55" s="4">
        <v>20</v>
      </c>
      <c r="I55" s="4">
        <v>15</v>
      </c>
      <c r="J55" s="13">
        <f t="shared" si="1"/>
        <v>17</v>
      </c>
    </row>
    <row r="56" spans="1:10" ht="12" customHeight="1" x14ac:dyDescent="0.2">
      <c r="A56" s="7" t="str">
        <f>'Pregnant Women Participating'!A56</f>
        <v>Isleta Pueblo, NM</v>
      </c>
      <c r="B56" s="4">
        <v>69</v>
      </c>
      <c r="C56" s="4">
        <v>64</v>
      </c>
      <c r="D56" s="4">
        <v>65</v>
      </c>
      <c r="E56" s="4">
        <v>65</v>
      </c>
      <c r="F56" s="4">
        <v>67</v>
      </c>
      <c r="G56" s="4">
        <v>71</v>
      </c>
      <c r="H56" s="4">
        <v>68</v>
      </c>
      <c r="I56" s="4">
        <v>80</v>
      </c>
      <c r="J56" s="13">
        <f t="shared" si="1"/>
        <v>68.625</v>
      </c>
    </row>
    <row r="57" spans="1:10" ht="12" customHeight="1" x14ac:dyDescent="0.2">
      <c r="A57" s="7" t="str">
        <f>'Pregnant Women Participating'!A57</f>
        <v>San Felipe Pueblo, NM</v>
      </c>
      <c r="B57" s="4">
        <v>18</v>
      </c>
      <c r="C57" s="4">
        <v>18</v>
      </c>
      <c r="D57" s="4">
        <v>15</v>
      </c>
      <c r="E57" s="4">
        <v>19</v>
      </c>
      <c r="F57" s="4">
        <v>19</v>
      </c>
      <c r="G57" s="4">
        <v>18</v>
      </c>
      <c r="H57" s="4">
        <v>19</v>
      </c>
      <c r="I57" s="4">
        <v>19</v>
      </c>
      <c r="J57" s="13">
        <f t="shared" si="1"/>
        <v>18.125</v>
      </c>
    </row>
    <row r="58" spans="1:10" ht="12" customHeight="1" x14ac:dyDescent="0.2">
      <c r="A58" s="7" t="str">
        <f>'Pregnant Women Participating'!A58</f>
        <v>Santo Domingo Tribe, NM</v>
      </c>
      <c r="B58" s="4">
        <v>8</v>
      </c>
      <c r="C58" s="4">
        <v>7</v>
      </c>
      <c r="D58" s="4">
        <v>2</v>
      </c>
      <c r="E58" s="4">
        <v>2</v>
      </c>
      <c r="F58" s="4">
        <v>1</v>
      </c>
      <c r="G58" s="4">
        <v>1</v>
      </c>
      <c r="H58" s="4">
        <v>4</v>
      </c>
      <c r="I58" s="4">
        <v>5</v>
      </c>
      <c r="J58" s="13">
        <f t="shared" si="1"/>
        <v>3.75</v>
      </c>
    </row>
    <row r="59" spans="1:10" ht="12" customHeight="1" x14ac:dyDescent="0.2">
      <c r="A59" s="7" t="str">
        <f>'Pregnant Women Participating'!A59</f>
        <v>Zuni Pueblo, NM</v>
      </c>
      <c r="B59" s="4">
        <v>57</v>
      </c>
      <c r="C59" s="4">
        <v>52</v>
      </c>
      <c r="D59" s="4">
        <v>59</v>
      </c>
      <c r="E59" s="4">
        <v>55</v>
      </c>
      <c r="F59" s="4">
        <v>58</v>
      </c>
      <c r="G59" s="4">
        <v>61</v>
      </c>
      <c r="H59" s="4">
        <v>54</v>
      </c>
      <c r="I59" s="4">
        <v>54</v>
      </c>
      <c r="J59" s="13">
        <f t="shared" si="1"/>
        <v>56.25</v>
      </c>
    </row>
    <row r="60" spans="1:10" ht="12" customHeight="1" x14ac:dyDescent="0.2">
      <c r="A60" s="7" t="str">
        <f>'Pregnant Women Participating'!A60</f>
        <v>Cherokee Nation, OK</v>
      </c>
      <c r="B60" s="4">
        <v>332</v>
      </c>
      <c r="C60" s="4">
        <v>320</v>
      </c>
      <c r="D60" s="4">
        <v>335</v>
      </c>
      <c r="E60" s="4">
        <v>341</v>
      </c>
      <c r="F60" s="4">
        <v>347</v>
      </c>
      <c r="G60" s="4">
        <v>344</v>
      </c>
      <c r="H60" s="4">
        <v>350</v>
      </c>
      <c r="I60" s="4">
        <v>358</v>
      </c>
      <c r="J60" s="13">
        <f t="shared" si="1"/>
        <v>340.875</v>
      </c>
    </row>
    <row r="61" spans="1:10" ht="12" customHeight="1" x14ac:dyDescent="0.2">
      <c r="A61" s="7" t="str">
        <f>'Pregnant Women Participating'!A61</f>
        <v>Chickasaw Nation, OK</v>
      </c>
      <c r="B61" s="4">
        <v>275</v>
      </c>
      <c r="C61" s="4">
        <v>281</v>
      </c>
      <c r="D61" s="4">
        <v>282</v>
      </c>
      <c r="E61" s="4">
        <v>285</v>
      </c>
      <c r="F61" s="4">
        <v>257</v>
      </c>
      <c r="G61" s="4">
        <v>261</v>
      </c>
      <c r="H61" s="4">
        <v>264</v>
      </c>
      <c r="I61" s="4">
        <v>259</v>
      </c>
      <c r="J61" s="13">
        <f t="shared" si="1"/>
        <v>270.5</v>
      </c>
    </row>
    <row r="62" spans="1:10" ht="12" customHeight="1" x14ac:dyDescent="0.2">
      <c r="A62" s="7" t="str">
        <f>'Pregnant Women Participating'!A62</f>
        <v>Choctaw Nation, OK</v>
      </c>
      <c r="B62" s="4">
        <v>287</v>
      </c>
      <c r="C62" s="4">
        <v>276</v>
      </c>
      <c r="D62" s="4">
        <v>298</v>
      </c>
      <c r="E62" s="4">
        <v>289</v>
      </c>
      <c r="F62" s="4">
        <v>300</v>
      </c>
      <c r="G62" s="4">
        <v>288</v>
      </c>
      <c r="H62" s="4">
        <v>274</v>
      </c>
      <c r="I62" s="4">
        <v>277</v>
      </c>
      <c r="J62" s="13">
        <f t="shared" si="1"/>
        <v>286.125</v>
      </c>
    </row>
    <row r="63" spans="1:10" ht="12" customHeight="1" x14ac:dyDescent="0.2">
      <c r="A63" s="7" t="str">
        <f>'Pregnant Women Participating'!A63</f>
        <v>Citizen Potawatomi Nation, OK</v>
      </c>
      <c r="B63" s="4">
        <v>88</v>
      </c>
      <c r="C63" s="4">
        <v>90</v>
      </c>
      <c r="D63" s="4">
        <v>90</v>
      </c>
      <c r="E63" s="4">
        <v>92</v>
      </c>
      <c r="F63" s="4">
        <v>105</v>
      </c>
      <c r="G63" s="4">
        <v>94</v>
      </c>
      <c r="H63" s="4">
        <v>90</v>
      </c>
      <c r="I63" s="4">
        <v>90</v>
      </c>
      <c r="J63" s="13">
        <f t="shared" si="1"/>
        <v>92.375</v>
      </c>
    </row>
    <row r="64" spans="1:10" ht="12" customHeight="1" x14ac:dyDescent="0.2">
      <c r="A64" s="7" t="str">
        <f>'Pregnant Women Participating'!A64</f>
        <v>Inter-Tribal Council, OK</v>
      </c>
      <c r="B64" s="4">
        <v>47</v>
      </c>
      <c r="C64" s="4">
        <v>46</v>
      </c>
      <c r="D64" s="4">
        <v>53</v>
      </c>
      <c r="E64" s="4">
        <v>48</v>
      </c>
      <c r="F64" s="4">
        <v>49</v>
      </c>
      <c r="G64" s="4">
        <v>42</v>
      </c>
      <c r="H64" s="4">
        <v>45</v>
      </c>
      <c r="I64" s="4">
        <v>48</v>
      </c>
      <c r="J64" s="13">
        <f t="shared" si="1"/>
        <v>47.25</v>
      </c>
    </row>
    <row r="65" spans="1:10" ht="12" customHeight="1" x14ac:dyDescent="0.2">
      <c r="A65" s="7" t="str">
        <f>'Pregnant Women Participating'!A65</f>
        <v>Muscogee Creek Nation, OK</v>
      </c>
      <c r="B65" s="4">
        <v>110</v>
      </c>
      <c r="C65" s="4">
        <v>109</v>
      </c>
      <c r="D65" s="4">
        <v>115</v>
      </c>
      <c r="E65" s="4">
        <v>120</v>
      </c>
      <c r="F65" s="4">
        <v>135</v>
      </c>
      <c r="G65" s="4">
        <v>143</v>
      </c>
      <c r="H65" s="4">
        <v>132</v>
      </c>
      <c r="I65" s="4">
        <v>124</v>
      </c>
      <c r="J65" s="13">
        <f t="shared" si="1"/>
        <v>123.5</v>
      </c>
    </row>
    <row r="66" spans="1:10" ht="12" customHeight="1" x14ac:dyDescent="0.2">
      <c r="A66" s="7" t="str">
        <f>'Pregnant Women Participating'!A66</f>
        <v>Osage Tribal Council, OK</v>
      </c>
      <c r="B66" s="4">
        <v>192</v>
      </c>
      <c r="C66" s="4">
        <v>192</v>
      </c>
      <c r="D66" s="4">
        <v>171</v>
      </c>
      <c r="E66" s="4">
        <v>165</v>
      </c>
      <c r="F66" s="4">
        <v>169</v>
      </c>
      <c r="G66" s="4">
        <v>180</v>
      </c>
      <c r="H66" s="4">
        <v>172</v>
      </c>
      <c r="I66" s="4">
        <v>174</v>
      </c>
      <c r="J66" s="13">
        <f t="shared" si="1"/>
        <v>176.875</v>
      </c>
    </row>
    <row r="67" spans="1:10" ht="12" customHeight="1" x14ac:dyDescent="0.2">
      <c r="A67" s="7" t="str">
        <f>'Pregnant Women Participating'!A67</f>
        <v>Otoe-Missouria Tribe, OK</v>
      </c>
      <c r="B67" s="4">
        <v>30</v>
      </c>
      <c r="C67" s="4">
        <v>28</v>
      </c>
      <c r="D67" s="4">
        <v>25</v>
      </c>
      <c r="E67" s="4">
        <v>27</v>
      </c>
      <c r="F67" s="4">
        <v>24</v>
      </c>
      <c r="G67" s="4">
        <v>26</v>
      </c>
      <c r="H67" s="4">
        <v>25</v>
      </c>
      <c r="I67" s="4">
        <v>27</v>
      </c>
      <c r="J67" s="13">
        <f t="shared" si="1"/>
        <v>26.5</v>
      </c>
    </row>
    <row r="68" spans="1:10" ht="12" customHeight="1" x14ac:dyDescent="0.2">
      <c r="A68" s="7" t="str">
        <f>'Pregnant Women Participating'!A68</f>
        <v>Wichita, Caddo &amp; Delaware (WCD), OK</v>
      </c>
      <c r="B68" s="4">
        <v>306</v>
      </c>
      <c r="C68" s="4">
        <v>280</v>
      </c>
      <c r="D68" s="4">
        <v>263</v>
      </c>
      <c r="E68" s="4">
        <v>256</v>
      </c>
      <c r="F68" s="4">
        <v>258</v>
      </c>
      <c r="G68" s="4">
        <v>268</v>
      </c>
      <c r="H68" s="4">
        <v>254</v>
      </c>
      <c r="I68" s="4">
        <v>251</v>
      </c>
      <c r="J68" s="13">
        <f t="shared" si="1"/>
        <v>267</v>
      </c>
    </row>
    <row r="69" spans="1:10" s="17" customFormat="1" ht="24.75" customHeight="1" x14ac:dyDescent="0.2">
      <c r="A69" s="14" t="str">
        <f>'Pregnant Women Participating'!A69</f>
        <v>Southwest Region</v>
      </c>
      <c r="B69" s="15">
        <v>152963</v>
      </c>
      <c r="C69" s="15">
        <v>149087</v>
      </c>
      <c r="D69" s="15">
        <v>147789</v>
      </c>
      <c r="E69" s="15">
        <v>146348</v>
      </c>
      <c r="F69" s="15">
        <v>145682</v>
      </c>
      <c r="G69" s="15">
        <v>146185</v>
      </c>
      <c r="H69" s="15">
        <v>146105</v>
      </c>
      <c r="I69" s="15">
        <v>143918</v>
      </c>
      <c r="J69" s="16">
        <f t="shared" si="1"/>
        <v>147259.625</v>
      </c>
    </row>
    <row r="70" spans="1:10" ht="12" customHeight="1" x14ac:dyDescent="0.2">
      <c r="A70" s="7" t="str">
        <f>'Pregnant Women Participating'!A70</f>
        <v>Colorado</v>
      </c>
      <c r="B70" s="13">
        <v>9969</v>
      </c>
      <c r="C70" s="4">
        <v>9732</v>
      </c>
      <c r="D70" s="4">
        <v>9634</v>
      </c>
      <c r="E70" s="4">
        <v>9613</v>
      </c>
      <c r="F70" s="4">
        <v>9529</v>
      </c>
      <c r="G70" s="4">
        <v>9563</v>
      </c>
      <c r="H70" s="4">
        <v>9503</v>
      </c>
      <c r="I70" s="4">
        <v>9354</v>
      </c>
      <c r="J70" s="13">
        <f t="shared" si="1"/>
        <v>9612.125</v>
      </c>
    </row>
    <row r="71" spans="1:10" ht="12" customHeight="1" x14ac:dyDescent="0.2">
      <c r="A71" s="7" t="str">
        <f>'Pregnant Women Participating'!A71</f>
        <v>Kansas</v>
      </c>
      <c r="B71" s="13">
        <v>4500</v>
      </c>
      <c r="C71" s="4">
        <v>4330</v>
      </c>
      <c r="D71" s="4">
        <v>4239</v>
      </c>
      <c r="E71" s="4">
        <v>4279</v>
      </c>
      <c r="F71" s="4">
        <v>4244</v>
      </c>
      <c r="G71" s="4">
        <v>4291</v>
      </c>
      <c r="H71" s="4">
        <v>4275</v>
      </c>
      <c r="I71" s="4">
        <v>4163</v>
      </c>
      <c r="J71" s="13">
        <f t="shared" si="1"/>
        <v>4290.125</v>
      </c>
    </row>
    <row r="72" spans="1:10" ht="12" customHeight="1" x14ac:dyDescent="0.2">
      <c r="A72" s="7" t="str">
        <f>'Pregnant Women Participating'!A72</f>
        <v>Missouri</v>
      </c>
      <c r="B72" s="13">
        <v>8404</v>
      </c>
      <c r="C72" s="4">
        <v>8173</v>
      </c>
      <c r="D72" s="4">
        <v>7904</v>
      </c>
      <c r="E72" s="4">
        <v>7809</v>
      </c>
      <c r="F72" s="4">
        <v>7742</v>
      </c>
      <c r="G72" s="4">
        <v>7757</v>
      </c>
      <c r="H72" s="4">
        <v>7683</v>
      </c>
      <c r="I72" s="4">
        <v>7599</v>
      </c>
      <c r="J72" s="13">
        <f t="shared" si="1"/>
        <v>7883.875</v>
      </c>
    </row>
    <row r="73" spans="1:10" ht="12" customHeight="1" x14ac:dyDescent="0.2">
      <c r="A73" s="7" t="str">
        <f>'Pregnant Women Participating'!A73</f>
        <v>Montana</v>
      </c>
      <c r="B73" s="13">
        <v>1254</v>
      </c>
      <c r="C73" s="4">
        <v>1216</v>
      </c>
      <c r="D73" s="4">
        <v>1222</v>
      </c>
      <c r="E73" s="4">
        <v>1214</v>
      </c>
      <c r="F73" s="4">
        <v>1190</v>
      </c>
      <c r="G73" s="4">
        <v>1214</v>
      </c>
      <c r="H73" s="4">
        <v>1219</v>
      </c>
      <c r="I73" s="4">
        <v>1205</v>
      </c>
      <c r="J73" s="13">
        <f t="shared" si="1"/>
        <v>1216.75</v>
      </c>
    </row>
    <row r="74" spans="1:10" ht="12" customHeight="1" x14ac:dyDescent="0.2">
      <c r="A74" s="7" t="str">
        <f>'Pregnant Women Participating'!A74</f>
        <v>Nebraska</v>
      </c>
      <c r="B74" s="13">
        <v>2516</v>
      </c>
      <c r="C74" s="4">
        <v>2475</v>
      </c>
      <c r="D74" s="4">
        <v>2436</v>
      </c>
      <c r="E74" s="4">
        <v>2383</v>
      </c>
      <c r="F74" s="4">
        <v>2313</v>
      </c>
      <c r="G74" s="4">
        <v>2321</v>
      </c>
      <c r="H74" s="4">
        <v>2292</v>
      </c>
      <c r="I74" s="4">
        <v>2188</v>
      </c>
      <c r="J74" s="13">
        <f t="shared" si="1"/>
        <v>2365.5</v>
      </c>
    </row>
    <row r="75" spans="1:10" ht="12" customHeight="1" x14ac:dyDescent="0.2">
      <c r="A75" s="7" t="str">
        <f>'Pregnant Women Participating'!A75</f>
        <v>North Dakota</v>
      </c>
      <c r="B75" s="13">
        <v>689</v>
      </c>
      <c r="C75" s="4">
        <v>673</v>
      </c>
      <c r="D75" s="4">
        <v>655</v>
      </c>
      <c r="E75" s="4">
        <v>632</v>
      </c>
      <c r="F75" s="4">
        <v>627</v>
      </c>
      <c r="G75" s="4">
        <v>650</v>
      </c>
      <c r="H75" s="4">
        <v>631</v>
      </c>
      <c r="I75" s="4">
        <v>619</v>
      </c>
      <c r="J75" s="13">
        <f t="shared" si="1"/>
        <v>647</v>
      </c>
    </row>
    <row r="76" spans="1:10" ht="12" customHeight="1" x14ac:dyDescent="0.2">
      <c r="A76" s="7" t="str">
        <f>'Pregnant Women Participating'!A76</f>
        <v>South Dakota</v>
      </c>
      <c r="B76" s="13">
        <v>1224</v>
      </c>
      <c r="C76" s="4">
        <v>1253</v>
      </c>
      <c r="D76" s="4">
        <v>1251</v>
      </c>
      <c r="E76" s="4">
        <v>1247</v>
      </c>
      <c r="F76" s="4">
        <v>1264</v>
      </c>
      <c r="G76" s="4">
        <v>1300</v>
      </c>
      <c r="H76" s="4">
        <v>1282</v>
      </c>
      <c r="I76" s="4">
        <v>1271</v>
      </c>
      <c r="J76" s="13">
        <f t="shared" si="1"/>
        <v>1261.5</v>
      </c>
    </row>
    <row r="77" spans="1:10" ht="12" customHeight="1" x14ac:dyDescent="0.2">
      <c r="A77" s="7" t="str">
        <f>'Pregnant Women Participating'!A77</f>
        <v>Wyoming</v>
      </c>
      <c r="B77" s="13">
        <v>671</v>
      </c>
      <c r="C77" s="4">
        <v>645</v>
      </c>
      <c r="D77" s="4">
        <v>637</v>
      </c>
      <c r="E77" s="4">
        <v>623</v>
      </c>
      <c r="F77" s="4">
        <v>606</v>
      </c>
      <c r="G77" s="4">
        <v>602</v>
      </c>
      <c r="H77" s="4">
        <v>577</v>
      </c>
      <c r="I77" s="4">
        <v>602</v>
      </c>
      <c r="J77" s="13">
        <f t="shared" si="1"/>
        <v>620.375</v>
      </c>
    </row>
    <row r="78" spans="1:10" ht="12" customHeight="1" x14ac:dyDescent="0.2">
      <c r="A78" s="7" t="str">
        <f>'Pregnant Women Participating'!A78</f>
        <v>Ute Mountain Ute Tribe, CO</v>
      </c>
      <c r="B78" s="13">
        <v>15</v>
      </c>
      <c r="C78" s="4">
        <v>14</v>
      </c>
      <c r="D78" s="4">
        <v>10</v>
      </c>
      <c r="E78" s="4">
        <v>10</v>
      </c>
      <c r="F78" s="4">
        <v>10</v>
      </c>
      <c r="G78" s="4">
        <v>10</v>
      </c>
      <c r="H78" s="4">
        <v>10</v>
      </c>
      <c r="I78" s="4">
        <v>12</v>
      </c>
      <c r="J78" s="13">
        <f t="shared" si="1"/>
        <v>11.375</v>
      </c>
    </row>
    <row r="79" spans="1:10" ht="12" customHeight="1" x14ac:dyDescent="0.2">
      <c r="A79" s="7" t="str">
        <f>'Pregnant Women Participating'!A79</f>
        <v>Omaha Sioux, NE</v>
      </c>
      <c r="B79" s="13">
        <v>6</v>
      </c>
      <c r="C79" s="4">
        <v>7</v>
      </c>
      <c r="D79" s="4">
        <v>6</v>
      </c>
      <c r="E79" s="4">
        <v>6</v>
      </c>
      <c r="F79" s="4">
        <v>5</v>
      </c>
      <c r="G79" s="4">
        <v>7</v>
      </c>
      <c r="H79" s="4">
        <v>6</v>
      </c>
      <c r="I79" s="4">
        <v>5</v>
      </c>
      <c r="J79" s="13">
        <f t="shared" si="1"/>
        <v>6</v>
      </c>
    </row>
    <row r="80" spans="1:10" ht="12" customHeight="1" x14ac:dyDescent="0.2">
      <c r="A80" s="7" t="str">
        <f>'Pregnant Women Participating'!A80</f>
        <v>Santee Sioux, NE</v>
      </c>
      <c r="B80" s="13">
        <v>1</v>
      </c>
      <c r="C80" s="4">
        <v>1</v>
      </c>
      <c r="D80" s="4">
        <v>1</v>
      </c>
      <c r="E80" s="4">
        <v>1</v>
      </c>
      <c r="F80" s="4">
        <v>1</v>
      </c>
      <c r="G80" s="4">
        <v>0</v>
      </c>
      <c r="H80" s="4">
        <v>1</v>
      </c>
      <c r="I80" s="4">
        <v>1</v>
      </c>
      <c r="J80" s="13">
        <f t="shared" si="1"/>
        <v>0.875</v>
      </c>
    </row>
    <row r="81" spans="1:10" ht="12" customHeight="1" x14ac:dyDescent="0.2">
      <c r="A81" s="7" t="str">
        <f>'Pregnant Women Participating'!A81</f>
        <v>Winnebago Tribe, NE</v>
      </c>
      <c r="B81" s="13">
        <v>7</v>
      </c>
      <c r="C81" s="4">
        <v>7</v>
      </c>
      <c r="D81" s="4">
        <v>7</v>
      </c>
      <c r="E81" s="4">
        <v>7</v>
      </c>
      <c r="F81" s="4">
        <v>5</v>
      </c>
      <c r="G81" s="4">
        <v>4</v>
      </c>
      <c r="H81" s="4">
        <v>4</v>
      </c>
      <c r="I81" s="4">
        <v>3</v>
      </c>
      <c r="J81" s="13">
        <f t="shared" si="1"/>
        <v>5.5</v>
      </c>
    </row>
    <row r="82" spans="1:10" ht="12" customHeight="1" x14ac:dyDescent="0.2">
      <c r="A82" s="7" t="str">
        <f>'Pregnant Women Participating'!A82</f>
        <v>Standing Rock Sioux Tribe, ND</v>
      </c>
      <c r="B82" s="13">
        <v>7</v>
      </c>
      <c r="C82" s="4">
        <v>7</v>
      </c>
      <c r="D82" s="4">
        <v>8</v>
      </c>
      <c r="E82" s="4">
        <v>8</v>
      </c>
      <c r="F82" s="4">
        <v>9</v>
      </c>
      <c r="G82" s="4">
        <v>10</v>
      </c>
      <c r="H82" s="4">
        <v>10</v>
      </c>
      <c r="I82" s="4">
        <v>9</v>
      </c>
      <c r="J82" s="13">
        <f t="shared" si="1"/>
        <v>8.5</v>
      </c>
    </row>
    <row r="83" spans="1:10" ht="12" customHeight="1" x14ac:dyDescent="0.2">
      <c r="A83" s="7" t="str">
        <f>'Pregnant Women Participating'!A83</f>
        <v>Three Affiliated Tribes, ND</v>
      </c>
      <c r="B83" s="13">
        <v>5</v>
      </c>
      <c r="C83" s="4">
        <v>4</v>
      </c>
      <c r="D83" s="4">
        <v>5</v>
      </c>
      <c r="E83" s="4">
        <v>5</v>
      </c>
      <c r="F83" s="4">
        <v>3</v>
      </c>
      <c r="G83" s="4">
        <v>3</v>
      </c>
      <c r="H83" s="4">
        <v>4</v>
      </c>
      <c r="I83" s="4">
        <v>2</v>
      </c>
      <c r="J83" s="13">
        <f t="shared" si="1"/>
        <v>3.875</v>
      </c>
    </row>
    <row r="84" spans="1:10" ht="12" customHeight="1" x14ac:dyDescent="0.2">
      <c r="A84" s="7" t="str">
        <f>'Pregnant Women Participating'!A84</f>
        <v>Cheyenne River Sioux, SD</v>
      </c>
      <c r="B84" s="13">
        <v>29</v>
      </c>
      <c r="C84" s="4">
        <v>26</v>
      </c>
      <c r="D84" s="4">
        <v>27</v>
      </c>
      <c r="E84" s="4">
        <v>24</v>
      </c>
      <c r="F84" s="4">
        <v>23</v>
      </c>
      <c r="G84" s="4">
        <v>21</v>
      </c>
      <c r="H84" s="4">
        <v>20</v>
      </c>
      <c r="I84" s="4">
        <v>20</v>
      </c>
      <c r="J84" s="13">
        <f t="shared" si="1"/>
        <v>23.75</v>
      </c>
    </row>
    <row r="85" spans="1:10" ht="12" customHeight="1" x14ac:dyDescent="0.2">
      <c r="A85" s="7" t="str">
        <f>'Pregnant Women Participating'!A85</f>
        <v>Rosebud Sioux, SD</v>
      </c>
      <c r="B85" s="13">
        <v>61</v>
      </c>
      <c r="C85" s="4">
        <v>59</v>
      </c>
      <c r="D85" s="4">
        <v>59</v>
      </c>
      <c r="E85" s="4">
        <v>60</v>
      </c>
      <c r="F85" s="4">
        <v>53</v>
      </c>
      <c r="G85" s="4">
        <v>53</v>
      </c>
      <c r="H85" s="4">
        <v>51</v>
      </c>
      <c r="I85" s="4">
        <v>50</v>
      </c>
      <c r="J85" s="13">
        <f t="shared" si="1"/>
        <v>55.75</v>
      </c>
    </row>
    <row r="86" spans="1:10" ht="12" customHeight="1" x14ac:dyDescent="0.2">
      <c r="A86" s="7" t="str">
        <f>'Pregnant Women Participating'!A86</f>
        <v>Northern Arapahoe, WY</v>
      </c>
      <c r="B86" s="13">
        <v>19</v>
      </c>
      <c r="C86" s="4">
        <v>14</v>
      </c>
      <c r="D86" s="4">
        <v>12</v>
      </c>
      <c r="E86" s="4">
        <v>12</v>
      </c>
      <c r="F86" s="4">
        <v>11</v>
      </c>
      <c r="G86" s="4">
        <v>13</v>
      </c>
      <c r="H86" s="4">
        <v>17</v>
      </c>
      <c r="I86" s="4">
        <v>22</v>
      </c>
      <c r="J86" s="13">
        <f t="shared" si="1"/>
        <v>15</v>
      </c>
    </row>
    <row r="87" spans="1:10" ht="12" customHeight="1" x14ac:dyDescent="0.2">
      <c r="A87" s="7" t="str">
        <f>'Pregnant Women Participating'!A87</f>
        <v>Shoshone Tribe, WY</v>
      </c>
      <c r="B87" s="13">
        <v>6</v>
      </c>
      <c r="C87" s="4">
        <v>6</v>
      </c>
      <c r="D87" s="4">
        <v>6</v>
      </c>
      <c r="E87" s="4">
        <v>5</v>
      </c>
      <c r="F87" s="4">
        <v>6</v>
      </c>
      <c r="G87" s="4">
        <v>6</v>
      </c>
      <c r="H87" s="4">
        <v>6</v>
      </c>
      <c r="I87" s="4">
        <v>4</v>
      </c>
      <c r="J87" s="13">
        <f t="shared" si="1"/>
        <v>5.625</v>
      </c>
    </row>
    <row r="88" spans="1:10" s="17" customFormat="1" ht="24.75" customHeight="1" x14ac:dyDescent="0.2">
      <c r="A88" s="14" t="str">
        <f>'Pregnant Women Participating'!A88</f>
        <v>Mountain Plains</v>
      </c>
      <c r="B88" s="15">
        <v>29383</v>
      </c>
      <c r="C88" s="15">
        <v>28642</v>
      </c>
      <c r="D88" s="15">
        <v>28119</v>
      </c>
      <c r="E88" s="15">
        <v>27938</v>
      </c>
      <c r="F88" s="15">
        <v>27641</v>
      </c>
      <c r="G88" s="15">
        <v>27825</v>
      </c>
      <c r="H88" s="15">
        <v>27591</v>
      </c>
      <c r="I88" s="15">
        <v>27129</v>
      </c>
      <c r="J88" s="16">
        <f t="shared" si="1"/>
        <v>28033.5</v>
      </c>
    </row>
    <row r="89" spans="1:10" ht="12" customHeight="1" x14ac:dyDescent="0.2">
      <c r="A89" s="8" t="str">
        <f>'Pregnant Women Participating'!A89</f>
        <v>Alaska</v>
      </c>
      <c r="B89" s="13">
        <v>1468</v>
      </c>
      <c r="C89" s="4">
        <v>1504</v>
      </c>
      <c r="D89" s="4">
        <v>1503</v>
      </c>
      <c r="E89" s="4">
        <v>1466</v>
      </c>
      <c r="F89" s="4">
        <v>1475</v>
      </c>
      <c r="G89" s="4">
        <v>1442</v>
      </c>
      <c r="H89" s="4">
        <v>1443</v>
      </c>
      <c r="I89" s="4">
        <v>1468</v>
      </c>
      <c r="J89" s="13">
        <f t="shared" si="1"/>
        <v>1471.125</v>
      </c>
    </row>
    <row r="90" spans="1:10" ht="12" customHeight="1" x14ac:dyDescent="0.2">
      <c r="A90" s="8" t="str">
        <f>'Pregnant Women Participating'!A90</f>
        <v>American Samoa</v>
      </c>
      <c r="B90" s="13">
        <v>264</v>
      </c>
      <c r="C90" s="4">
        <v>259</v>
      </c>
      <c r="D90" s="4">
        <v>267</v>
      </c>
      <c r="E90" s="4">
        <v>270</v>
      </c>
      <c r="F90" s="4">
        <v>250</v>
      </c>
      <c r="G90" s="4">
        <v>251</v>
      </c>
      <c r="H90" s="4">
        <v>250</v>
      </c>
      <c r="I90" s="4">
        <v>252</v>
      </c>
      <c r="J90" s="13">
        <f t="shared" si="1"/>
        <v>257.875</v>
      </c>
    </row>
    <row r="91" spans="1:10" ht="12" customHeight="1" x14ac:dyDescent="0.2">
      <c r="A91" s="8" t="str">
        <f>'Pregnant Women Participating'!A91</f>
        <v>California</v>
      </c>
      <c r="B91" s="13">
        <v>93638</v>
      </c>
      <c r="C91" s="4">
        <v>91774</v>
      </c>
      <c r="D91" s="4">
        <v>91439</v>
      </c>
      <c r="E91" s="4">
        <v>91230</v>
      </c>
      <c r="F91" s="4">
        <v>90778</v>
      </c>
      <c r="G91" s="4">
        <v>91141</v>
      </c>
      <c r="H91" s="4">
        <v>90309</v>
      </c>
      <c r="I91" s="4">
        <v>89890</v>
      </c>
      <c r="J91" s="13">
        <f t="shared" si="1"/>
        <v>91274.875</v>
      </c>
    </row>
    <row r="92" spans="1:10" ht="12" customHeight="1" x14ac:dyDescent="0.2">
      <c r="A92" s="8" t="str">
        <f>'Pregnant Women Participating'!A92</f>
        <v>Guam</v>
      </c>
      <c r="B92" s="13">
        <v>533</v>
      </c>
      <c r="C92" s="4">
        <v>512</v>
      </c>
      <c r="D92" s="4">
        <v>519</v>
      </c>
      <c r="E92" s="4">
        <v>549</v>
      </c>
      <c r="F92" s="4">
        <v>541</v>
      </c>
      <c r="G92" s="4">
        <v>548</v>
      </c>
      <c r="H92" s="4">
        <v>534</v>
      </c>
      <c r="I92" s="4">
        <v>535</v>
      </c>
      <c r="J92" s="13">
        <f t="shared" si="1"/>
        <v>533.875</v>
      </c>
    </row>
    <row r="93" spans="1:10" ht="12" customHeight="1" x14ac:dyDescent="0.2">
      <c r="A93" s="8" t="str">
        <f>'Pregnant Women Participating'!A93</f>
        <v>Hawaii</v>
      </c>
      <c r="B93" s="13">
        <v>2699</v>
      </c>
      <c r="C93" s="4">
        <v>2616</v>
      </c>
      <c r="D93" s="4">
        <v>2621</v>
      </c>
      <c r="E93" s="4">
        <v>2626</v>
      </c>
      <c r="F93" s="4">
        <v>2614</v>
      </c>
      <c r="G93" s="4">
        <v>2640</v>
      </c>
      <c r="H93" s="4">
        <v>2641</v>
      </c>
      <c r="I93" s="4">
        <v>2553</v>
      </c>
      <c r="J93" s="13">
        <f t="shared" si="1"/>
        <v>2626.25</v>
      </c>
    </row>
    <row r="94" spans="1:10" ht="12" customHeight="1" x14ac:dyDescent="0.2">
      <c r="A94" s="8" t="str">
        <f>'Pregnant Women Participating'!A94</f>
        <v>Idaho</v>
      </c>
      <c r="B94" s="13">
        <v>3635</v>
      </c>
      <c r="C94" s="4">
        <v>3512</v>
      </c>
      <c r="D94" s="4">
        <v>3468</v>
      </c>
      <c r="E94" s="4">
        <v>3491</v>
      </c>
      <c r="F94" s="4">
        <v>3423</v>
      </c>
      <c r="G94" s="4">
        <v>3382</v>
      </c>
      <c r="H94" s="4">
        <v>3368</v>
      </c>
      <c r="I94" s="4">
        <v>3361</v>
      </c>
      <c r="J94" s="13">
        <f t="shared" si="1"/>
        <v>3455</v>
      </c>
    </row>
    <row r="95" spans="1:10" ht="12" customHeight="1" x14ac:dyDescent="0.2">
      <c r="A95" s="8" t="str">
        <f>'Pregnant Women Participating'!A95</f>
        <v>Nevada</v>
      </c>
      <c r="B95" s="13">
        <v>4056</v>
      </c>
      <c r="C95" s="4">
        <v>3850</v>
      </c>
      <c r="D95" s="4">
        <v>3842</v>
      </c>
      <c r="E95" s="4">
        <v>3718</v>
      </c>
      <c r="F95" s="4">
        <v>3578</v>
      </c>
      <c r="G95" s="4">
        <v>3610</v>
      </c>
      <c r="H95" s="4">
        <v>3594</v>
      </c>
      <c r="I95" s="4">
        <v>3531</v>
      </c>
      <c r="J95" s="13">
        <f t="shared" si="1"/>
        <v>3722.375</v>
      </c>
    </row>
    <row r="96" spans="1:10" ht="12" customHeight="1" x14ac:dyDescent="0.2">
      <c r="A96" s="8" t="str">
        <f>'Pregnant Women Participating'!A96</f>
        <v>Oregon</v>
      </c>
      <c r="B96" s="13">
        <v>8824</v>
      </c>
      <c r="C96" s="4">
        <v>8576</v>
      </c>
      <c r="D96" s="4">
        <v>8519</v>
      </c>
      <c r="E96" s="4">
        <v>8495</v>
      </c>
      <c r="F96" s="4">
        <v>8404</v>
      </c>
      <c r="G96" s="4">
        <v>8464</v>
      </c>
      <c r="H96" s="4">
        <v>8400</v>
      </c>
      <c r="I96" s="4">
        <v>8263</v>
      </c>
      <c r="J96" s="13">
        <f t="shared" si="1"/>
        <v>8493.125</v>
      </c>
    </row>
    <row r="97" spans="1:10" ht="12" customHeight="1" x14ac:dyDescent="0.2">
      <c r="A97" s="8" t="str">
        <f>'Pregnant Women Participating'!A97</f>
        <v>Washington</v>
      </c>
      <c r="B97" s="13">
        <v>11375</v>
      </c>
      <c r="C97" s="4">
        <v>11129</v>
      </c>
      <c r="D97" s="4">
        <v>10933</v>
      </c>
      <c r="E97" s="4">
        <v>10774</v>
      </c>
      <c r="F97" s="4">
        <v>10721</v>
      </c>
      <c r="G97" s="4">
        <v>10816</v>
      </c>
      <c r="H97" s="4">
        <v>10846</v>
      </c>
      <c r="I97" s="4">
        <v>10908</v>
      </c>
      <c r="J97" s="13">
        <f t="shared" si="1"/>
        <v>10937.75</v>
      </c>
    </row>
    <row r="98" spans="1:10" ht="12" customHeight="1" x14ac:dyDescent="0.2">
      <c r="A98" s="8" t="str">
        <f>'Pregnant Women Participating'!A98</f>
        <v>Northern Marianas</v>
      </c>
      <c r="B98" s="13">
        <v>250</v>
      </c>
      <c r="C98" s="4">
        <v>246</v>
      </c>
      <c r="D98" s="4">
        <v>249</v>
      </c>
      <c r="E98" s="4">
        <v>230</v>
      </c>
      <c r="F98" s="4">
        <v>235</v>
      </c>
      <c r="G98" s="4">
        <v>234</v>
      </c>
      <c r="H98" s="4">
        <v>222</v>
      </c>
      <c r="I98" s="4">
        <v>222</v>
      </c>
      <c r="J98" s="13">
        <f t="shared" si="1"/>
        <v>236</v>
      </c>
    </row>
    <row r="99" spans="1:10" ht="12" customHeight="1" x14ac:dyDescent="0.2">
      <c r="A99" s="8" t="str">
        <f>'Pregnant Women Participating'!A99</f>
        <v>Inter-Tribal Council, NV</v>
      </c>
      <c r="B99" s="13">
        <v>35</v>
      </c>
      <c r="C99" s="4">
        <v>31</v>
      </c>
      <c r="D99" s="4">
        <v>32</v>
      </c>
      <c r="E99" s="4">
        <v>30</v>
      </c>
      <c r="F99" s="4">
        <v>32</v>
      </c>
      <c r="G99" s="4">
        <v>30</v>
      </c>
      <c r="H99" s="4">
        <v>33</v>
      </c>
      <c r="I99" s="4">
        <v>26</v>
      </c>
      <c r="J99" s="13">
        <f t="shared" si="1"/>
        <v>31.125</v>
      </c>
    </row>
    <row r="100" spans="1:10" s="17" customFormat="1" ht="24.75" customHeight="1" x14ac:dyDescent="0.2">
      <c r="A100" s="14" t="str">
        <f>'Pregnant Women Participating'!A100</f>
        <v>Western Region</v>
      </c>
      <c r="B100" s="15">
        <v>126777</v>
      </c>
      <c r="C100" s="15">
        <v>124009</v>
      </c>
      <c r="D100" s="15">
        <v>123392</v>
      </c>
      <c r="E100" s="15">
        <v>122879</v>
      </c>
      <c r="F100" s="15">
        <v>122051</v>
      </c>
      <c r="G100" s="15">
        <v>122558</v>
      </c>
      <c r="H100" s="15">
        <v>121640</v>
      </c>
      <c r="I100" s="15">
        <v>121009</v>
      </c>
      <c r="J100" s="16">
        <f t="shared" si="1"/>
        <v>123039.375</v>
      </c>
    </row>
    <row r="101" spans="1:10" s="25" customFormat="1" ht="16.5" customHeight="1" thickBot="1" x14ac:dyDescent="0.25">
      <c r="A101" s="22" t="str">
        <f>'Pregnant Women Participating'!A101</f>
        <v>TOTAL</v>
      </c>
      <c r="B101" s="23">
        <v>649063</v>
      </c>
      <c r="C101" s="24">
        <v>636541</v>
      </c>
      <c r="D101" s="24">
        <v>630703</v>
      </c>
      <c r="E101" s="24">
        <v>625806</v>
      </c>
      <c r="F101" s="24">
        <v>621439</v>
      </c>
      <c r="G101" s="24">
        <v>624056</v>
      </c>
      <c r="H101" s="24">
        <v>621652</v>
      </c>
      <c r="I101" s="24">
        <v>615001</v>
      </c>
      <c r="J101" s="23">
        <f t="shared" si="1"/>
        <v>628032.625</v>
      </c>
    </row>
    <row r="102" spans="1:10" ht="12.75" customHeight="1" thickTop="1" x14ac:dyDescent="0.2">
      <c r="A102" s="9"/>
    </row>
    <row r="103" spans="1:10" x14ac:dyDescent="0.2">
      <c r="A103" s="9"/>
    </row>
    <row r="104" spans="1:10" s="27" customFormat="1" ht="12.75" x14ac:dyDescent="0.2">
      <c r="A104" s="26" t="s">
        <v>1</v>
      </c>
    </row>
  </sheetData>
  <phoneticPr fontId="2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J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9" width="11.7109375" style="3" customWidth="1"/>
    <col min="10" max="10" width="13.7109375" style="3" customWidth="1"/>
    <col min="11" max="16384" width="9.140625" style="3"/>
  </cols>
  <sheetData>
    <row r="1" spans="1:10" ht="12" customHeight="1" x14ac:dyDescent="0.2">
      <c r="A1" s="10" t="s">
        <v>10</v>
      </c>
      <c r="B1" s="2"/>
      <c r="C1" s="2"/>
      <c r="D1" s="2"/>
      <c r="E1" s="2"/>
      <c r="F1" s="2"/>
      <c r="G1" s="2"/>
      <c r="H1" s="2"/>
      <c r="I1" s="2"/>
    </row>
    <row r="2" spans="1:10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  <c r="I2" s="2"/>
    </row>
    <row r="3" spans="1:10" ht="12" customHeight="1" x14ac:dyDescent="0.2">
      <c r="A3" s="1" t="str">
        <f>'Pregnant Women Participating'!A3</f>
        <v>Data as of August 14, 2026</v>
      </c>
      <c r="B3" s="2"/>
      <c r="C3" s="2"/>
      <c r="D3" s="2"/>
      <c r="E3" s="2"/>
      <c r="F3" s="2"/>
      <c r="G3" s="2"/>
      <c r="H3" s="2"/>
      <c r="I3" s="2"/>
    </row>
    <row r="4" spans="1:10" ht="12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9">
        <f>DATE(RIGHT(A2,4),5,1)</f>
        <v>46143</v>
      </c>
      <c r="J5" s="12" t="s">
        <v>12</v>
      </c>
    </row>
    <row r="6" spans="1:10" ht="12" customHeight="1" x14ac:dyDescent="0.2">
      <c r="A6" s="7" t="str">
        <f>'Pregnant Women Participating'!A6</f>
        <v>Connecticut</v>
      </c>
      <c r="B6" s="13">
        <v>1849</v>
      </c>
      <c r="C6" s="4">
        <v>1839</v>
      </c>
      <c r="D6" s="4">
        <v>1812</v>
      </c>
      <c r="E6" s="4">
        <v>1756</v>
      </c>
      <c r="F6" s="4">
        <v>1700</v>
      </c>
      <c r="G6" s="4">
        <v>1596</v>
      </c>
      <c r="H6" s="4">
        <v>1642</v>
      </c>
      <c r="I6" s="4">
        <v>1582</v>
      </c>
      <c r="J6" s="13">
        <f t="shared" ref="J6:J14" si="0">IF(SUM(B6:I6)&gt;0,AVERAGE(B6:I6)," ")</f>
        <v>1722</v>
      </c>
    </row>
    <row r="7" spans="1:10" ht="12" customHeight="1" x14ac:dyDescent="0.2">
      <c r="A7" s="7" t="str">
        <f>'Pregnant Women Participating'!A7</f>
        <v>Maine</v>
      </c>
      <c r="B7" s="13">
        <v>697</v>
      </c>
      <c r="C7" s="4">
        <v>699</v>
      </c>
      <c r="D7" s="4">
        <v>690</v>
      </c>
      <c r="E7" s="4">
        <v>685</v>
      </c>
      <c r="F7" s="4">
        <v>680</v>
      </c>
      <c r="G7" s="4">
        <v>634</v>
      </c>
      <c r="H7" s="4">
        <v>628</v>
      </c>
      <c r="I7" s="4">
        <v>645</v>
      </c>
      <c r="J7" s="13">
        <f t="shared" si="0"/>
        <v>669.75</v>
      </c>
    </row>
    <row r="8" spans="1:10" ht="12" customHeight="1" x14ac:dyDescent="0.2">
      <c r="A8" s="7" t="str">
        <f>'Pregnant Women Participating'!A8</f>
        <v>Massachusetts</v>
      </c>
      <c r="B8" s="13">
        <v>4776</v>
      </c>
      <c r="C8" s="4">
        <v>4630</v>
      </c>
      <c r="D8" s="4">
        <v>4596</v>
      </c>
      <c r="E8" s="4">
        <v>4650</v>
      </c>
      <c r="F8" s="4">
        <v>4430</v>
      </c>
      <c r="G8" s="4">
        <v>4424</v>
      </c>
      <c r="H8" s="4">
        <v>4411</v>
      </c>
      <c r="I8" s="4">
        <v>4395</v>
      </c>
      <c r="J8" s="13">
        <f t="shared" si="0"/>
        <v>4539</v>
      </c>
    </row>
    <row r="9" spans="1:10" ht="12" customHeight="1" x14ac:dyDescent="0.2">
      <c r="A9" s="7" t="str">
        <f>'Pregnant Women Participating'!A9</f>
        <v>New Hampshire</v>
      </c>
      <c r="B9" s="13">
        <v>473</v>
      </c>
      <c r="C9" s="4">
        <v>458</v>
      </c>
      <c r="D9" s="4">
        <v>463</v>
      </c>
      <c r="E9" s="4">
        <v>478</v>
      </c>
      <c r="F9" s="4">
        <v>483</v>
      </c>
      <c r="G9" s="4">
        <v>505</v>
      </c>
      <c r="H9" s="4">
        <v>524</v>
      </c>
      <c r="I9" s="4">
        <v>507</v>
      </c>
      <c r="J9" s="13">
        <f t="shared" si="0"/>
        <v>486.375</v>
      </c>
    </row>
    <row r="10" spans="1:10" ht="12" customHeight="1" x14ac:dyDescent="0.2">
      <c r="A10" s="7" t="str">
        <f>'Pregnant Women Participating'!A10</f>
        <v>New York</v>
      </c>
      <c r="B10" s="13">
        <v>14179</v>
      </c>
      <c r="C10" s="4">
        <v>14032</v>
      </c>
      <c r="D10" s="4">
        <v>13800</v>
      </c>
      <c r="E10" s="4">
        <v>13880</v>
      </c>
      <c r="F10" s="4">
        <v>13481</v>
      </c>
      <c r="G10" s="4">
        <v>13299</v>
      </c>
      <c r="H10" s="4">
        <v>13175</v>
      </c>
      <c r="I10" s="4">
        <v>12864</v>
      </c>
      <c r="J10" s="13">
        <f t="shared" si="0"/>
        <v>13588.75</v>
      </c>
    </row>
    <row r="11" spans="1:10" ht="12" customHeight="1" x14ac:dyDescent="0.2">
      <c r="A11" s="7" t="str">
        <f>'Pregnant Women Participating'!A11</f>
        <v>Rhode Island</v>
      </c>
      <c r="B11" s="13">
        <v>966</v>
      </c>
      <c r="C11" s="4">
        <v>1007</v>
      </c>
      <c r="D11" s="4">
        <v>990</v>
      </c>
      <c r="E11" s="4">
        <v>974</v>
      </c>
      <c r="F11" s="4">
        <v>944</v>
      </c>
      <c r="G11" s="4">
        <v>882</v>
      </c>
      <c r="H11" s="4">
        <v>883</v>
      </c>
      <c r="I11" s="4">
        <v>857</v>
      </c>
      <c r="J11" s="13">
        <f t="shared" si="0"/>
        <v>937.875</v>
      </c>
    </row>
    <row r="12" spans="1:10" ht="12" customHeight="1" x14ac:dyDescent="0.2">
      <c r="A12" s="7" t="str">
        <f>'Pregnant Women Participating'!A12</f>
        <v>Vermont</v>
      </c>
      <c r="B12" s="13">
        <v>351</v>
      </c>
      <c r="C12" s="4">
        <v>355</v>
      </c>
      <c r="D12" s="4">
        <v>351</v>
      </c>
      <c r="E12" s="4">
        <v>363</v>
      </c>
      <c r="F12" s="4">
        <v>344</v>
      </c>
      <c r="G12" s="4">
        <v>330</v>
      </c>
      <c r="H12" s="4">
        <v>328</v>
      </c>
      <c r="I12" s="4">
        <v>327</v>
      </c>
      <c r="J12" s="13">
        <f t="shared" si="0"/>
        <v>343.625</v>
      </c>
    </row>
    <row r="13" spans="1:10" ht="12" customHeight="1" x14ac:dyDescent="0.2">
      <c r="A13" s="7" t="str">
        <f>'Pregnant Women Participating'!A13</f>
        <v>Virgin Islands</v>
      </c>
      <c r="B13" s="13">
        <v>53</v>
      </c>
      <c r="C13" s="4">
        <v>55</v>
      </c>
      <c r="D13" s="4">
        <v>63</v>
      </c>
      <c r="E13" s="4">
        <v>66</v>
      </c>
      <c r="F13" s="4">
        <v>67</v>
      </c>
      <c r="G13" s="4">
        <v>56</v>
      </c>
      <c r="H13" s="4">
        <v>62</v>
      </c>
      <c r="I13" s="4">
        <v>0</v>
      </c>
      <c r="J13" s="13">
        <f t="shared" si="0"/>
        <v>52.75</v>
      </c>
    </row>
    <row r="14" spans="1:10" ht="12" customHeight="1" x14ac:dyDescent="0.2">
      <c r="A14" s="7" t="str">
        <f>'Pregnant Women Participating'!A14</f>
        <v>Pleasant Point, ME</v>
      </c>
      <c r="B14" s="13">
        <v>2</v>
      </c>
      <c r="C14" s="4">
        <v>3</v>
      </c>
      <c r="D14" s="4">
        <v>3</v>
      </c>
      <c r="E14" s="4">
        <v>4</v>
      </c>
      <c r="F14" s="4">
        <v>2</v>
      </c>
      <c r="G14" s="4">
        <v>5</v>
      </c>
      <c r="H14" s="4">
        <v>5</v>
      </c>
      <c r="I14" s="4">
        <v>5</v>
      </c>
      <c r="J14" s="13">
        <f t="shared" si="0"/>
        <v>3.625</v>
      </c>
    </row>
    <row r="15" spans="1:10" s="17" customFormat="1" ht="24.75" customHeight="1" x14ac:dyDescent="0.2">
      <c r="A15" s="14" t="str">
        <f>'Pregnant Women Participating'!A15</f>
        <v>Northeast Region</v>
      </c>
      <c r="B15" s="16">
        <v>23346</v>
      </c>
      <c r="C15" s="15">
        <v>23078</v>
      </c>
      <c r="D15" s="15">
        <v>22768</v>
      </c>
      <c r="E15" s="15">
        <v>22856</v>
      </c>
      <c r="F15" s="15">
        <v>22131</v>
      </c>
      <c r="G15" s="15">
        <v>21731</v>
      </c>
      <c r="H15" s="15">
        <v>21658</v>
      </c>
      <c r="I15" s="15">
        <v>21182</v>
      </c>
      <c r="J15" s="16">
        <f t="shared" ref="J15:J101" si="1">IF(SUM(B15:I15)&gt;0,AVERAGE(B15:I15)," ")</f>
        <v>22343.75</v>
      </c>
    </row>
    <row r="16" spans="1:10" ht="12" customHeight="1" x14ac:dyDescent="0.2">
      <c r="A16" s="7" t="str">
        <f>'Pregnant Women Participating'!A16</f>
        <v>Delaware</v>
      </c>
      <c r="B16" s="4">
        <v>1000</v>
      </c>
      <c r="C16" s="4">
        <v>996</v>
      </c>
      <c r="D16" s="4">
        <v>983</v>
      </c>
      <c r="E16" s="4">
        <v>989</v>
      </c>
      <c r="F16" s="4">
        <v>943</v>
      </c>
      <c r="G16" s="4">
        <v>903</v>
      </c>
      <c r="H16" s="4">
        <v>922</v>
      </c>
      <c r="I16" s="4">
        <v>931</v>
      </c>
      <c r="J16" s="13">
        <f t="shared" si="1"/>
        <v>958.375</v>
      </c>
    </row>
    <row r="17" spans="1:10" ht="12" customHeight="1" x14ac:dyDescent="0.2">
      <c r="A17" s="7" t="str">
        <f>'Pregnant Women Participating'!A17</f>
        <v>District of Columbia</v>
      </c>
      <c r="B17" s="4">
        <v>602</v>
      </c>
      <c r="C17" s="4">
        <v>615</v>
      </c>
      <c r="D17" s="4">
        <v>633</v>
      </c>
      <c r="E17" s="4">
        <v>634</v>
      </c>
      <c r="F17" s="4">
        <v>630</v>
      </c>
      <c r="G17" s="4">
        <v>638</v>
      </c>
      <c r="H17" s="4">
        <v>642</v>
      </c>
      <c r="I17" s="4">
        <v>640</v>
      </c>
      <c r="J17" s="13">
        <f t="shared" si="1"/>
        <v>629.25</v>
      </c>
    </row>
    <row r="18" spans="1:10" ht="12" customHeight="1" x14ac:dyDescent="0.2">
      <c r="A18" s="7" t="str">
        <f>'Pregnant Women Participating'!A18</f>
        <v>Maryland</v>
      </c>
      <c r="B18" s="4">
        <v>4826</v>
      </c>
      <c r="C18" s="4">
        <v>4849</v>
      </c>
      <c r="D18" s="4">
        <v>4762</v>
      </c>
      <c r="E18" s="4">
        <v>4768</v>
      </c>
      <c r="F18" s="4">
        <v>4610</v>
      </c>
      <c r="G18" s="4">
        <v>4580</v>
      </c>
      <c r="H18" s="4">
        <v>4474</v>
      </c>
      <c r="I18" s="4">
        <v>4490</v>
      </c>
      <c r="J18" s="13">
        <f t="shared" si="1"/>
        <v>4669.875</v>
      </c>
    </row>
    <row r="19" spans="1:10" ht="12" customHeight="1" x14ac:dyDescent="0.2">
      <c r="A19" s="7" t="str">
        <f>'Pregnant Women Participating'!A19</f>
        <v>New Jersey</v>
      </c>
      <c r="B19" s="4">
        <v>5873</v>
      </c>
      <c r="C19" s="4">
        <v>5735</v>
      </c>
      <c r="D19" s="4">
        <v>5688</v>
      </c>
      <c r="E19" s="4">
        <v>5711</v>
      </c>
      <c r="F19" s="4">
        <v>5587</v>
      </c>
      <c r="G19" s="4">
        <v>5509</v>
      </c>
      <c r="H19" s="4">
        <v>5518</v>
      </c>
      <c r="I19" s="4">
        <v>5586</v>
      </c>
      <c r="J19" s="13">
        <f t="shared" si="1"/>
        <v>5650.875</v>
      </c>
    </row>
    <row r="20" spans="1:10" ht="12" customHeight="1" x14ac:dyDescent="0.2">
      <c r="A20" s="7" t="str">
        <f>'Pregnant Women Participating'!A20</f>
        <v>Pennsylvania</v>
      </c>
      <c r="B20" s="4">
        <v>14420</v>
      </c>
      <c r="C20" s="4">
        <v>13874</v>
      </c>
      <c r="D20" s="4">
        <v>13638</v>
      </c>
      <c r="E20" s="4">
        <v>13796</v>
      </c>
      <c r="F20" s="4">
        <v>13463</v>
      </c>
      <c r="G20" s="4">
        <v>13129</v>
      </c>
      <c r="H20" s="4">
        <v>13225</v>
      </c>
      <c r="I20" s="4">
        <v>13052</v>
      </c>
      <c r="J20" s="13">
        <f t="shared" si="1"/>
        <v>13574.625</v>
      </c>
    </row>
    <row r="21" spans="1:10" ht="12" customHeight="1" x14ac:dyDescent="0.2">
      <c r="A21" s="7" t="str">
        <f>'Pregnant Women Participating'!A21</f>
        <v>Puerto Rico</v>
      </c>
      <c r="B21" s="4">
        <v>4823</v>
      </c>
      <c r="C21" s="4">
        <v>4663</v>
      </c>
      <c r="D21" s="4">
        <v>4795</v>
      </c>
      <c r="E21" s="4">
        <v>5012</v>
      </c>
      <c r="F21" s="4">
        <v>5078</v>
      </c>
      <c r="G21" s="4">
        <v>5084</v>
      </c>
      <c r="H21" s="4">
        <v>5078</v>
      </c>
      <c r="I21" s="4">
        <v>4966</v>
      </c>
      <c r="J21" s="13">
        <f t="shared" si="1"/>
        <v>4937.375</v>
      </c>
    </row>
    <row r="22" spans="1:10" ht="12" customHeight="1" x14ac:dyDescent="0.2">
      <c r="A22" s="7" t="str">
        <f>'Pregnant Women Participating'!A22</f>
        <v>Virginia</v>
      </c>
      <c r="B22" s="4">
        <v>6590</v>
      </c>
      <c r="C22" s="4">
        <v>6353</v>
      </c>
      <c r="D22" s="4">
        <v>6168</v>
      </c>
      <c r="E22" s="4">
        <v>6058</v>
      </c>
      <c r="F22" s="4">
        <v>5903</v>
      </c>
      <c r="G22" s="4">
        <v>5743</v>
      </c>
      <c r="H22" s="4">
        <v>5765</v>
      </c>
      <c r="I22" s="4">
        <v>5606</v>
      </c>
      <c r="J22" s="13">
        <f t="shared" si="1"/>
        <v>6023.25</v>
      </c>
    </row>
    <row r="23" spans="1:10" ht="12" customHeight="1" x14ac:dyDescent="0.2">
      <c r="A23" s="7" t="str">
        <f>'Pregnant Women Participating'!A23</f>
        <v>West Virginia</v>
      </c>
      <c r="B23" s="4">
        <v>2472</v>
      </c>
      <c r="C23" s="4">
        <v>2459</v>
      </c>
      <c r="D23" s="4">
        <v>2367</v>
      </c>
      <c r="E23" s="4">
        <v>2362</v>
      </c>
      <c r="F23" s="4">
        <v>2292</v>
      </c>
      <c r="G23" s="4">
        <v>2221</v>
      </c>
      <c r="H23" s="4">
        <v>2213</v>
      </c>
      <c r="I23" s="4">
        <v>2184</v>
      </c>
      <c r="J23" s="13">
        <f t="shared" si="1"/>
        <v>2321.25</v>
      </c>
    </row>
    <row r="24" spans="1:10" s="17" customFormat="1" ht="24.75" customHeight="1" x14ac:dyDescent="0.2">
      <c r="A24" s="14" t="str">
        <f>'Pregnant Women Participating'!A24</f>
        <v>Mid-Atlantic Region</v>
      </c>
      <c r="B24" s="15">
        <v>40606</v>
      </c>
      <c r="C24" s="15">
        <v>39544</v>
      </c>
      <c r="D24" s="15">
        <v>39034</v>
      </c>
      <c r="E24" s="15">
        <v>39330</v>
      </c>
      <c r="F24" s="15">
        <v>38506</v>
      </c>
      <c r="G24" s="15">
        <v>37807</v>
      </c>
      <c r="H24" s="15">
        <v>37837</v>
      </c>
      <c r="I24" s="15">
        <v>37455</v>
      </c>
      <c r="J24" s="16">
        <f t="shared" si="1"/>
        <v>38764.875</v>
      </c>
    </row>
    <row r="25" spans="1:10" ht="12" customHeight="1" x14ac:dyDescent="0.2">
      <c r="A25" s="7" t="str">
        <f>'Pregnant Women Participating'!A25</f>
        <v>Alabama</v>
      </c>
      <c r="B25" s="4">
        <v>8242</v>
      </c>
      <c r="C25" s="4">
        <v>8310</v>
      </c>
      <c r="D25" s="4">
        <v>8325</v>
      </c>
      <c r="E25" s="4">
        <v>8233</v>
      </c>
      <c r="F25" s="4">
        <v>8151</v>
      </c>
      <c r="G25" s="4">
        <v>7933</v>
      </c>
      <c r="H25" s="4">
        <v>7809</v>
      </c>
      <c r="I25" s="4">
        <v>7592</v>
      </c>
      <c r="J25" s="13">
        <f t="shared" si="1"/>
        <v>8074.375</v>
      </c>
    </row>
    <row r="26" spans="1:10" ht="12" customHeight="1" x14ac:dyDescent="0.2">
      <c r="A26" s="7" t="str">
        <f>'Pregnant Women Participating'!A26</f>
        <v>Florida</v>
      </c>
      <c r="B26" s="4">
        <v>18617</v>
      </c>
      <c r="C26" s="4">
        <v>18418</v>
      </c>
      <c r="D26" s="4">
        <v>18310</v>
      </c>
      <c r="E26" s="4">
        <v>18459</v>
      </c>
      <c r="F26" s="4">
        <v>17950</v>
      </c>
      <c r="G26" s="4">
        <v>17371</v>
      </c>
      <c r="H26" s="4">
        <v>16990</v>
      </c>
      <c r="I26" s="4">
        <v>15735</v>
      </c>
      <c r="J26" s="13">
        <f t="shared" si="1"/>
        <v>17731.25</v>
      </c>
    </row>
    <row r="27" spans="1:10" ht="12" customHeight="1" x14ac:dyDescent="0.2">
      <c r="A27" s="7" t="str">
        <f>'Pregnant Women Participating'!A27</f>
        <v>Georgia</v>
      </c>
      <c r="B27" s="4">
        <v>12510</v>
      </c>
      <c r="C27" s="4">
        <v>12555</v>
      </c>
      <c r="D27" s="4">
        <v>12315</v>
      </c>
      <c r="E27" s="4">
        <v>12376</v>
      </c>
      <c r="F27" s="4">
        <v>12262</v>
      </c>
      <c r="G27" s="4">
        <v>11842</v>
      </c>
      <c r="H27" s="4">
        <v>11897</v>
      </c>
      <c r="I27" s="4">
        <v>11769</v>
      </c>
      <c r="J27" s="13">
        <f t="shared" si="1"/>
        <v>12190.75</v>
      </c>
    </row>
    <row r="28" spans="1:10" ht="12" customHeight="1" x14ac:dyDescent="0.2">
      <c r="A28" s="7" t="str">
        <f>'Pregnant Women Participating'!A28</f>
        <v>Kentucky</v>
      </c>
      <c r="B28" s="4">
        <v>6524</v>
      </c>
      <c r="C28" s="4">
        <v>6433</v>
      </c>
      <c r="D28" s="4">
        <v>6585</v>
      </c>
      <c r="E28" s="4">
        <v>6611</v>
      </c>
      <c r="F28" s="4">
        <v>6225</v>
      </c>
      <c r="G28" s="4">
        <v>6133</v>
      </c>
      <c r="H28" s="4">
        <v>6135</v>
      </c>
      <c r="I28" s="4">
        <v>6043</v>
      </c>
      <c r="J28" s="13">
        <f t="shared" si="1"/>
        <v>6336.125</v>
      </c>
    </row>
    <row r="29" spans="1:10" ht="12" customHeight="1" x14ac:dyDescent="0.2">
      <c r="A29" s="7" t="str">
        <f>'Pregnant Women Participating'!A29</f>
        <v>Mississippi</v>
      </c>
      <c r="B29" s="4">
        <v>4018</v>
      </c>
      <c r="C29" s="4">
        <v>3758</v>
      </c>
      <c r="D29" s="4">
        <v>3644</v>
      </c>
      <c r="E29" s="4">
        <v>3778</v>
      </c>
      <c r="F29" s="4">
        <v>3858</v>
      </c>
      <c r="G29" s="4">
        <v>3983</v>
      </c>
      <c r="H29" s="4">
        <v>4317</v>
      </c>
      <c r="I29" s="4">
        <v>4450</v>
      </c>
      <c r="J29" s="13">
        <f t="shared" si="1"/>
        <v>3975.75</v>
      </c>
    </row>
    <row r="30" spans="1:10" ht="12" customHeight="1" x14ac:dyDescent="0.2">
      <c r="A30" s="7" t="str">
        <f>'Pregnant Women Participating'!A30</f>
        <v>North Carolina</v>
      </c>
      <c r="B30" s="4">
        <v>12308</v>
      </c>
      <c r="C30" s="4">
        <v>12194</v>
      </c>
      <c r="D30" s="4">
        <v>11913</v>
      </c>
      <c r="E30" s="4">
        <v>11835</v>
      </c>
      <c r="F30" s="4">
        <v>11536</v>
      </c>
      <c r="G30" s="4">
        <v>11259</v>
      </c>
      <c r="H30" s="4">
        <v>11266</v>
      </c>
      <c r="I30" s="4">
        <v>11268</v>
      </c>
      <c r="J30" s="13">
        <f t="shared" si="1"/>
        <v>11697.375</v>
      </c>
    </row>
    <row r="31" spans="1:10" ht="12" customHeight="1" x14ac:dyDescent="0.2">
      <c r="A31" s="7" t="str">
        <f>'Pregnant Women Participating'!A31</f>
        <v>South Carolina</v>
      </c>
      <c r="B31" s="4">
        <v>6028</v>
      </c>
      <c r="C31" s="4">
        <v>5957</v>
      </c>
      <c r="D31" s="4">
        <v>5806</v>
      </c>
      <c r="E31" s="4">
        <v>5817</v>
      </c>
      <c r="F31" s="4">
        <v>5724</v>
      </c>
      <c r="G31" s="4">
        <v>5748</v>
      </c>
      <c r="H31" s="4">
        <v>5884</v>
      </c>
      <c r="I31" s="4">
        <v>5859</v>
      </c>
      <c r="J31" s="13">
        <f t="shared" si="1"/>
        <v>5852.875</v>
      </c>
    </row>
    <row r="32" spans="1:10" ht="12" customHeight="1" x14ac:dyDescent="0.2">
      <c r="A32" s="7" t="str">
        <f>'Pregnant Women Participating'!A32</f>
        <v>Tennessee</v>
      </c>
      <c r="B32" s="4">
        <v>9312</v>
      </c>
      <c r="C32" s="4">
        <v>9135</v>
      </c>
      <c r="D32" s="4">
        <v>9017</v>
      </c>
      <c r="E32" s="4">
        <v>8821</v>
      </c>
      <c r="F32" s="4">
        <v>8730</v>
      </c>
      <c r="G32" s="4">
        <v>8546</v>
      </c>
      <c r="H32" s="4">
        <v>8501</v>
      </c>
      <c r="I32" s="4">
        <v>8363</v>
      </c>
      <c r="J32" s="13">
        <f t="shared" si="1"/>
        <v>8803.125</v>
      </c>
    </row>
    <row r="33" spans="1:10" ht="12" customHeight="1" x14ac:dyDescent="0.2">
      <c r="A33" s="7" t="str">
        <f>'Pregnant Women Participating'!A33</f>
        <v>Choctaw Indians, MS</v>
      </c>
      <c r="B33" s="4">
        <v>36</v>
      </c>
      <c r="C33" s="4">
        <v>35</v>
      </c>
      <c r="D33" s="4">
        <v>33</v>
      </c>
      <c r="E33" s="4">
        <v>43</v>
      </c>
      <c r="F33" s="4">
        <v>38</v>
      </c>
      <c r="G33" s="4">
        <v>43</v>
      </c>
      <c r="H33" s="4">
        <v>44</v>
      </c>
      <c r="I33" s="4">
        <v>39</v>
      </c>
      <c r="J33" s="13">
        <f t="shared" si="1"/>
        <v>38.875</v>
      </c>
    </row>
    <row r="34" spans="1:10" ht="12" customHeight="1" x14ac:dyDescent="0.2">
      <c r="A34" s="7" t="str">
        <f>'Pregnant Women Participating'!A34</f>
        <v>Eastern Cherokee, NC</v>
      </c>
      <c r="B34" s="4">
        <v>19</v>
      </c>
      <c r="C34" s="4">
        <v>18</v>
      </c>
      <c r="D34" s="4">
        <v>20</v>
      </c>
      <c r="E34" s="4">
        <v>18</v>
      </c>
      <c r="F34" s="4">
        <v>20</v>
      </c>
      <c r="G34" s="4">
        <v>19</v>
      </c>
      <c r="H34" s="4">
        <v>21</v>
      </c>
      <c r="I34" s="4">
        <v>19</v>
      </c>
      <c r="J34" s="13">
        <f t="shared" si="1"/>
        <v>19.25</v>
      </c>
    </row>
    <row r="35" spans="1:10" s="17" customFormat="1" ht="24.75" customHeight="1" x14ac:dyDescent="0.2">
      <c r="A35" s="14" t="str">
        <f>'Pregnant Women Participating'!A35</f>
        <v>Southeast Region</v>
      </c>
      <c r="B35" s="15">
        <v>77614</v>
      </c>
      <c r="C35" s="15">
        <v>76813</v>
      </c>
      <c r="D35" s="15">
        <v>75968</v>
      </c>
      <c r="E35" s="15">
        <v>75991</v>
      </c>
      <c r="F35" s="15">
        <v>74494</v>
      </c>
      <c r="G35" s="15">
        <v>72877</v>
      </c>
      <c r="H35" s="15">
        <v>72864</v>
      </c>
      <c r="I35" s="15">
        <v>71137</v>
      </c>
      <c r="J35" s="16">
        <f t="shared" si="1"/>
        <v>74719.75</v>
      </c>
    </row>
    <row r="36" spans="1:10" ht="12" customHeight="1" x14ac:dyDescent="0.2">
      <c r="A36" s="7" t="str">
        <f>'Pregnant Women Participating'!A36</f>
        <v>Illinois</v>
      </c>
      <c r="B36" s="4">
        <v>8470</v>
      </c>
      <c r="C36" s="4">
        <v>8263</v>
      </c>
      <c r="D36" s="4">
        <v>7952</v>
      </c>
      <c r="E36" s="4">
        <v>7918</v>
      </c>
      <c r="F36" s="4">
        <v>7775</v>
      </c>
      <c r="G36" s="4">
        <v>7607</v>
      </c>
      <c r="H36" s="4">
        <v>7764</v>
      </c>
      <c r="I36" s="4">
        <v>7747</v>
      </c>
      <c r="J36" s="13">
        <f t="shared" si="1"/>
        <v>7937</v>
      </c>
    </row>
    <row r="37" spans="1:10" ht="12" customHeight="1" x14ac:dyDescent="0.2">
      <c r="A37" s="7" t="str">
        <f>'Pregnant Women Participating'!A37</f>
        <v>Indiana</v>
      </c>
      <c r="B37" s="4">
        <v>9298</v>
      </c>
      <c r="C37" s="4">
        <v>9025</v>
      </c>
      <c r="D37" s="4">
        <v>8859</v>
      </c>
      <c r="E37" s="4">
        <v>8756</v>
      </c>
      <c r="F37" s="4">
        <v>8480</v>
      </c>
      <c r="G37" s="4">
        <v>8608</v>
      </c>
      <c r="H37" s="4">
        <v>8394</v>
      </c>
      <c r="I37" s="4">
        <v>8418</v>
      </c>
      <c r="J37" s="13">
        <f t="shared" si="1"/>
        <v>8729.75</v>
      </c>
    </row>
    <row r="38" spans="1:10" ht="12" customHeight="1" x14ac:dyDescent="0.2">
      <c r="A38" s="7" t="str">
        <f>'Pregnant Women Participating'!A38</f>
        <v>Iowa</v>
      </c>
      <c r="B38" s="4">
        <v>3779</v>
      </c>
      <c r="C38" s="4">
        <v>3701</v>
      </c>
      <c r="D38" s="4">
        <v>3661</v>
      </c>
      <c r="E38" s="4">
        <v>3671</v>
      </c>
      <c r="F38" s="4">
        <v>3580</v>
      </c>
      <c r="G38" s="4">
        <v>3528</v>
      </c>
      <c r="H38" s="4">
        <v>3500</v>
      </c>
      <c r="I38" s="4">
        <v>3396</v>
      </c>
      <c r="J38" s="13">
        <f t="shared" si="1"/>
        <v>3602</v>
      </c>
    </row>
    <row r="39" spans="1:10" ht="12" customHeight="1" x14ac:dyDescent="0.2">
      <c r="A39" s="7" t="str">
        <f>'Pregnant Women Participating'!A39</f>
        <v>Michigan</v>
      </c>
      <c r="B39" s="4">
        <v>9783</v>
      </c>
      <c r="C39" s="4">
        <v>9590</v>
      </c>
      <c r="D39" s="4">
        <v>9143</v>
      </c>
      <c r="E39" s="4">
        <v>8971</v>
      </c>
      <c r="F39" s="4">
        <v>9040</v>
      </c>
      <c r="G39" s="4">
        <v>8711</v>
      </c>
      <c r="H39" s="4">
        <v>8931</v>
      </c>
      <c r="I39" s="4">
        <v>8915</v>
      </c>
      <c r="J39" s="13">
        <f t="shared" si="1"/>
        <v>9135.5</v>
      </c>
    </row>
    <row r="40" spans="1:10" ht="12" customHeight="1" x14ac:dyDescent="0.2">
      <c r="A40" s="7" t="str">
        <f>'Pregnant Women Participating'!A40</f>
        <v>Minnesota</v>
      </c>
      <c r="B40" s="4">
        <v>4256</v>
      </c>
      <c r="C40" s="4">
        <v>4171</v>
      </c>
      <c r="D40" s="4">
        <v>4136</v>
      </c>
      <c r="E40" s="4">
        <v>4090</v>
      </c>
      <c r="F40" s="4">
        <v>3964</v>
      </c>
      <c r="G40" s="4">
        <v>3887</v>
      </c>
      <c r="H40" s="4">
        <v>3930</v>
      </c>
      <c r="I40" s="4">
        <v>3821</v>
      </c>
      <c r="J40" s="13">
        <f t="shared" si="1"/>
        <v>4031.875</v>
      </c>
    </row>
    <row r="41" spans="1:10" ht="12" customHeight="1" x14ac:dyDescent="0.2">
      <c r="A41" s="7" t="str">
        <f>'Pregnant Women Participating'!A41</f>
        <v>Ohio</v>
      </c>
      <c r="B41" s="4">
        <v>13008</v>
      </c>
      <c r="C41" s="4">
        <v>12646</v>
      </c>
      <c r="D41" s="4">
        <v>12492</v>
      </c>
      <c r="E41" s="4">
        <v>12504</v>
      </c>
      <c r="F41" s="4">
        <v>12310</v>
      </c>
      <c r="G41" s="4">
        <v>12277</v>
      </c>
      <c r="H41" s="4">
        <v>12180</v>
      </c>
      <c r="I41" s="4">
        <v>12006</v>
      </c>
      <c r="J41" s="13">
        <f t="shared" si="1"/>
        <v>12427.875</v>
      </c>
    </row>
    <row r="42" spans="1:10" ht="12" customHeight="1" x14ac:dyDescent="0.2">
      <c r="A42" s="7" t="str">
        <f>'Pregnant Women Participating'!A42</f>
        <v>Wisconsin</v>
      </c>
      <c r="B42" s="4">
        <v>4883</v>
      </c>
      <c r="C42" s="4">
        <v>4789</v>
      </c>
      <c r="D42" s="4">
        <v>4802</v>
      </c>
      <c r="E42" s="4">
        <v>4791</v>
      </c>
      <c r="F42" s="4">
        <v>4718</v>
      </c>
      <c r="G42" s="4">
        <v>4585</v>
      </c>
      <c r="H42" s="4">
        <v>4638</v>
      </c>
      <c r="I42" s="4">
        <v>4553</v>
      </c>
      <c r="J42" s="13">
        <f t="shared" si="1"/>
        <v>4719.875</v>
      </c>
    </row>
    <row r="43" spans="1:10" s="17" customFormat="1" ht="24.75" customHeight="1" x14ac:dyDescent="0.2">
      <c r="A43" s="14" t="str">
        <f>'Pregnant Women Participating'!A43</f>
        <v>Midwest Region</v>
      </c>
      <c r="B43" s="15">
        <v>53477</v>
      </c>
      <c r="C43" s="15">
        <v>52185</v>
      </c>
      <c r="D43" s="15">
        <v>51045</v>
      </c>
      <c r="E43" s="15">
        <v>50701</v>
      </c>
      <c r="F43" s="15">
        <v>49867</v>
      </c>
      <c r="G43" s="15">
        <v>49203</v>
      </c>
      <c r="H43" s="15">
        <v>49337</v>
      </c>
      <c r="I43" s="15">
        <v>48856</v>
      </c>
      <c r="J43" s="16">
        <f t="shared" si="1"/>
        <v>50583.875</v>
      </c>
    </row>
    <row r="44" spans="1:10" ht="12" customHeight="1" x14ac:dyDescent="0.2">
      <c r="A44" s="7" t="str">
        <f>'Pregnant Women Participating'!A44</f>
        <v>Arizona</v>
      </c>
      <c r="B44" s="4">
        <v>7633</v>
      </c>
      <c r="C44" s="4">
        <v>7619</v>
      </c>
      <c r="D44" s="4">
        <v>7774</v>
      </c>
      <c r="E44" s="4">
        <v>7852</v>
      </c>
      <c r="F44" s="4">
        <v>7753</v>
      </c>
      <c r="G44" s="4">
        <v>7719</v>
      </c>
      <c r="H44" s="4">
        <v>7654</v>
      </c>
      <c r="I44" s="4">
        <v>7450</v>
      </c>
      <c r="J44" s="13">
        <f t="shared" si="1"/>
        <v>7681.75</v>
      </c>
    </row>
    <row r="45" spans="1:10" ht="12" customHeight="1" x14ac:dyDescent="0.2">
      <c r="A45" s="7" t="str">
        <f>'Pregnant Women Participating'!A45</f>
        <v>Arkansas</v>
      </c>
      <c r="B45" s="4">
        <v>4927</v>
      </c>
      <c r="C45" s="4">
        <v>4917</v>
      </c>
      <c r="D45" s="4">
        <v>5041</v>
      </c>
      <c r="E45" s="4">
        <v>4860</v>
      </c>
      <c r="F45" s="4">
        <v>4677</v>
      </c>
      <c r="G45" s="4">
        <v>4679</v>
      </c>
      <c r="H45" s="4">
        <v>4651</v>
      </c>
      <c r="I45" s="4">
        <v>4519</v>
      </c>
      <c r="J45" s="13">
        <f t="shared" si="1"/>
        <v>4783.875</v>
      </c>
    </row>
    <row r="46" spans="1:10" ht="12" customHeight="1" x14ac:dyDescent="0.2">
      <c r="A46" s="7" t="str">
        <f>'Pregnant Women Participating'!A46</f>
        <v>Louisiana</v>
      </c>
      <c r="B46" s="4">
        <v>9286</v>
      </c>
      <c r="C46" s="4">
        <v>9190</v>
      </c>
      <c r="D46" s="4">
        <v>9219</v>
      </c>
      <c r="E46" s="4">
        <v>9284</v>
      </c>
      <c r="F46" s="4">
        <v>9347</v>
      </c>
      <c r="G46" s="4">
        <v>9268</v>
      </c>
      <c r="H46" s="4">
        <v>9243</v>
      </c>
      <c r="I46" s="4">
        <v>9038</v>
      </c>
      <c r="J46" s="13">
        <f t="shared" si="1"/>
        <v>9234.375</v>
      </c>
    </row>
    <row r="47" spans="1:10" ht="12" customHeight="1" x14ac:dyDescent="0.2">
      <c r="A47" s="7" t="str">
        <f>'Pregnant Women Participating'!A47</f>
        <v>New Mexico</v>
      </c>
      <c r="B47" s="4">
        <v>2463</v>
      </c>
      <c r="C47" s="4">
        <v>2387</v>
      </c>
      <c r="D47" s="4">
        <v>2425</v>
      </c>
      <c r="E47" s="4">
        <v>2451</v>
      </c>
      <c r="F47" s="4">
        <v>2418</v>
      </c>
      <c r="G47" s="4">
        <v>2306</v>
      </c>
      <c r="H47" s="4">
        <v>2321</v>
      </c>
      <c r="I47" s="4">
        <v>2238</v>
      </c>
      <c r="J47" s="13">
        <f t="shared" si="1"/>
        <v>2376.125</v>
      </c>
    </row>
    <row r="48" spans="1:10" ht="12" customHeight="1" x14ac:dyDescent="0.2">
      <c r="A48" s="7" t="str">
        <f>'Pregnant Women Participating'!A48</f>
        <v>Oklahoma</v>
      </c>
      <c r="B48" s="4">
        <v>3432</v>
      </c>
      <c r="C48" s="4">
        <v>3345</v>
      </c>
      <c r="D48" s="4">
        <v>3333</v>
      </c>
      <c r="E48" s="4">
        <v>3290</v>
      </c>
      <c r="F48" s="4">
        <v>3241</v>
      </c>
      <c r="G48" s="4">
        <v>3241</v>
      </c>
      <c r="H48" s="4">
        <v>3079</v>
      </c>
      <c r="I48" s="4">
        <v>3363</v>
      </c>
      <c r="J48" s="13">
        <f t="shared" si="1"/>
        <v>3290.5</v>
      </c>
    </row>
    <row r="49" spans="1:10" ht="12" customHeight="1" x14ac:dyDescent="0.2">
      <c r="A49" s="7" t="str">
        <f>'Pregnant Women Participating'!A49</f>
        <v>Texas</v>
      </c>
      <c r="B49" s="4">
        <v>32836</v>
      </c>
      <c r="C49" s="4">
        <v>32533</v>
      </c>
      <c r="D49" s="4">
        <v>32432</v>
      </c>
      <c r="E49" s="4">
        <v>32306</v>
      </c>
      <c r="F49" s="4">
        <v>31960</v>
      </c>
      <c r="G49" s="4">
        <v>31583</v>
      </c>
      <c r="H49" s="4">
        <v>31488</v>
      </c>
      <c r="I49" s="4">
        <v>30564</v>
      </c>
      <c r="J49" s="13">
        <f t="shared" si="1"/>
        <v>31962.75</v>
      </c>
    </row>
    <row r="50" spans="1:10" ht="12" customHeight="1" x14ac:dyDescent="0.2">
      <c r="A50" s="7" t="str">
        <f>'Pregnant Women Participating'!A50</f>
        <v>Utah</v>
      </c>
      <c r="B50" s="4">
        <v>2006</v>
      </c>
      <c r="C50" s="4">
        <v>2018</v>
      </c>
      <c r="D50" s="4">
        <v>2032</v>
      </c>
      <c r="E50" s="4">
        <v>1986</v>
      </c>
      <c r="F50" s="4">
        <v>1940</v>
      </c>
      <c r="G50" s="4">
        <v>1899</v>
      </c>
      <c r="H50" s="4">
        <v>1928</v>
      </c>
      <c r="I50" s="4">
        <v>1888</v>
      </c>
      <c r="J50" s="13">
        <f t="shared" si="1"/>
        <v>1962.125</v>
      </c>
    </row>
    <row r="51" spans="1:10" ht="12" customHeight="1" x14ac:dyDescent="0.2">
      <c r="A51" s="7" t="str">
        <f>'Pregnant Women Participating'!A51</f>
        <v>Inter-Tribal Council, AZ</v>
      </c>
      <c r="B51" s="4">
        <v>327</v>
      </c>
      <c r="C51" s="4">
        <v>336</v>
      </c>
      <c r="D51" s="4">
        <v>334</v>
      </c>
      <c r="E51" s="4">
        <v>341</v>
      </c>
      <c r="F51" s="4">
        <v>328</v>
      </c>
      <c r="G51" s="4">
        <v>313</v>
      </c>
      <c r="H51" s="4">
        <v>325</v>
      </c>
      <c r="I51" s="4">
        <v>350</v>
      </c>
      <c r="J51" s="13">
        <f t="shared" si="1"/>
        <v>331.75</v>
      </c>
    </row>
    <row r="52" spans="1:10" ht="12" customHeight="1" x14ac:dyDescent="0.2">
      <c r="A52" s="7" t="str">
        <f>'Pregnant Women Participating'!A52</f>
        <v>Navajo Nation, AZ</v>
      </c>
      <c r="B52" s="4">
        <v>161</v>
      </c>
      <c r="C52" s="4">
        <v>160</v>
      </c>
      <c r="D52" s="4">
        <v>164</v>
      </c>
      <c r="E52" s="4">
        <v>176</v>
      </c>
      <c r="F52" s="4">
        <v>163</v>
      </c>
      <c r="G52" s="4">
        <v>165</v>
      </c>
      <c r="H52" s="4">
        <v>142</v>
      </c>
      <c r="I52" s="4">
        <v>134</v>
      </c>
      <c r="J52" s="13">
        <f t="shared" si="1"/>
        <v>158.125</v>
      </c>
    </row>
    <row r="53" spans="1:10" ht="12" customHeight="1" x14ac:dyDescent="0.2">
      <c r="A53" s="7" t="str">
        <f>'Pregnant Women Participating'!A53</f>
        <v>Acoma, Canoncito &amp; Laguna, NM</v>
      </c>
      <c r="B53" s="4">
        <v>16</v>
      </c>
      <c r="C53" s="4">
        <v>16</v>
      </c>
      <c r="D53" s="4">
        <v>17</v>
      </c>
      <c r="E53" s="4">
        <v>21</v>
      </c>
      <c r="F53" s="4">
        <v>12</v>
      </c>
      <c r="G53" s="4">
        <v>7</v>
      </c>
      <c r="H53" s="4">
        <v>6</v>
      </c>
      <c r="I53" s="4">
        <v>7</v>
      </c>
      <c r="J53" s="13">
        <f t="shared" si="1"/>
        <v>12.75</v>
      </c>
    </row>
    <row r="54" spans="1:10" ht="12" customHeight="1" x14ac:dyDescent="0.2">
      <c r="A54" s="7" t="str">
        <f>'Pregnant Women Participating'!A54</f>
        <v>Eight Northern Pueblos, NM</v>
      </c>
      <c r="B54" s="4">
        <v>21</v>
      </c>
      <c r="C54" s="4">
        <v>18</v>
      </c>
      <c r="D54" s="4">
        <v>20</v>
      </c>
      <c r="E54" s="4">
        <v>19</v>
      </c>
      <c r="F54" s="4">
        <v>20</v>
      </c>
      <c r="G54" s="4">
        <v>14</v>
      </c>
      <c r="H54" s="4">
        <v>18</v>
      </c>
      <c r="I54" s="4">
        <v>21</v>
      </c>
      <c r="J54" s="13">
        <f t="shared" si="1"/>
        <v>18.875</v>
      </c>
    </row>
    <row r="55" spans="1:10" ht="12" customHeight="1" x14ac:dyDescent="0.2">
      <c r="A55" s="7" t="str">
        <f>'Pregnant Women Participating'!A55</f>
        <v>Five Sandoval Pueblos, NM</v>
      </c>
      <c r="B55" s="4">
        <v>6</v>
      </c>
      <c r="C55" s="4">
        <v>4</v>
      </c>
      <c r="D55" s="4">
        <v>3</v>
      </c>
      <c r="E55" s="4">
        <v>6</v>
      </c>
      <c r="F55" s="4">
        <v>6</v>
      </c>
      <c r="G55" s="4">
        <v>5</v>
      </c>
      <c r="H55" s="4">
        <v>4</v>
      </c>
      <c r="I55" s="4">
        <v>4</v>
      </c>
      <c r="J55" s="13">
        <f t="shared" si="1"/>
        <v>4.75</v>
      </c>
    </row>
    <row r="56" spans="1:10" ht="12" customHeight="1" x14ac:dyDescent="0.2">
      <c r="A56" s="7" t="str">
        <f>'Pregnant Women Participating'!A56</f>
        <v>Isleta Pueblo, NM</v>
      </c>
      <c r="B56" s="4">
        <v>55</v>
      </c>
      <c r="C56" s="4">
        <v>52</v>
      </c>
      <c r="D56" s="4">
        <v>49</v>
      </c>
      <c r="E56" s="4">
        <v>48</v>
      </c>
      <c r="F56" s="4">
        <v>48</v>
      </c>
      <c r="G56" s="4">
        <v>38</v>
      </c>
      <c r="H56" s="4">
        <v>36</v>
      </c>
      <c r="I56" s="4">
        <v>35</v>
      </c>
      <c r="J56" s="13">
        <f t="shared" si="1"/>
        <v>45.125</v>
      </c>
    </row>
    <row r="57" spans="1:10" ht="12" customHeight="1" x14ac:dyDescent="0.2">
      <c r="A57" s="7" t="str">
        <f>'Pregnant Women Participating'!A57</f>
        <v>San Felipe Pueblo, NM</v>
      </c>
      <c r="B57" s="4">
        <v>8</v>
      </c>
      <c r="C57" s="4">
        <v>10</v>
      </c>
      <c r="D57" s="4">
        <v>6</v>
      </c>
      <c r="E57" s="4">
        <v>8</v>
      </c>
      <c r="F57" s="4">
        <v>9</v>
      </c>
      <c r="G57" s="4">
        <v>8</v>
      </c>
      <c r="H57" s="4">
        <v>9</v>
      </c>
      <c r="I57" s="4">
        <v>9</v>
      </c>
      <c r="J57" s="13">
        <f t="shared" si="1"/>
        <v>8.375</v>
      </c>
    </row>
    <row r="58" spans="1:10" ht="12" customHeight="1" x14ac:dyDescent="0.2">
      <c r="A58" s="7" t="str">
        <f>'Pregnant Women Participating'!A58</f>
        <v>Santo Domingo Tribe, NM</v>
      </c>
      <c r="B58" s="4">
        <v>7</v>
      </c>
      <c r="C58" s="4">
        <v>8</v>
      </c>
      <c r="D58" s="4">
        <v>9</v>
      </c>
      <c r="E58" s="4">
        <v>8</v>
      </c>
      <c r="F58" s="4">
        <v>8</v>
      </c>
      <c r="G58" s="4">
        <v>5</v>
      </c>
      <c r="H58" s="4">
        <v>5</v>
      </c>
      <c r="I58" s="4">
        <v>4</v>
      </c>
      <c r="J58" s="13">
        <f t="shared" si="1"/>
        <v>6.75</v>
      </c>
    </row>
    <row r="59" spans="1:10" ht="12" customHeight="1" x14ac:dyDescent="0.2">
      <c r="A59" s="7" t="str">
        <f>'Pregnant Women Participating'!A59</f>
        <v>Zuni Pueblo, NM</v>
      </c>
      <c r="B59" s="4">
        <v>15</v>
      </c>
      <c r="C59" s="4">
        <v>12</v>
      </c>
      <c r="D59" s="4">
        <v>9</v>
      </c>
      <c r="E59" s="4">
        <v>11</v>
      </c>
      <c r="F59" s="4">
        <v>8</v>
      </c>
      <c r="G59" s="4">
        <v>7</v>
      </c>
      <c r="H59" s="4">
        <v>8</v>
      </c>
      <c r="I59" s="4">
        <v>7</v>
      </c>
      <c r="J59" s="13">
        <f t="shared" si="1"/>
        <v>9.625</v>
      </c>
    </row>
    <row r="60" spans="1:10" ht="12" customHeight="1" x14ac:dyDescent="0.2">
      <c r="A60" s="7" t="str">
        <f>'Pregnant Women Participating'!A60</f>
        <v>Cherokee Nation, OK</v>
      </c>
      <c r="B60" s="4">
        <v>368</v>
      </c>
      <c r="C60" s="4">
        <v>346</v>
      </c>
      <c r="D60" s="4">
        <v>333</v>
      </c>
      <c r="E60" s="4">
        <v>337</v>
      </c>
      <c r="F60" s="4">
        <v>326</v>
      </c>
      <c r="G60" s="4">
        <v>324</v>
      </c>
      <c r="H60" s="4">
        <v>345</v>
      </c>
      <c r="I60" s="4">
        <v>330</v>
      </c>
      <c r="J60" s="13">
        <f t="shared" si="1"/>
        <v>338.625</v>
      </c>
    </row>
    <row r="61" spans="1:10" ht="12" customHeight="1" x14ac:dyDescent="0.2">
      <c r="A61" s="7" t="str">
        <f>'Pregnant Women Participating'!A61</f>
        <v>Chickasaw Nation, OK</v>
      </c>
      <c r="B61" s="4">
        <v>231</v>
      </c>
      <c r="C61" s="4">
        <v>223</v>
      </c>
      <c r="D61" s="4">
        <v>230</v>
      </c>
      <c r="E61" s="4">
        <v>242</v>
      </c>
      <c r="F61" s="4">
        <v>230</v>
      </c>
      <c r="G61" s="4">
        <v>218</v>
      </c>
      <c r="H61" s="4">
        <v>211</v>
      </c>
      <c r="I61" s="4">
        <v>219</v>
      </c>
      <c r="J61" s="13">
        <f t="shared" si="1"/>
        <v>225.5</v>
      </c>
    </row>
    <row r="62" spans="1:10" ht="12" customHeight="1" x14ac:dyDescent="0.2">
      <c r="A62" s="7" t="str">
        <f>'Pregnant Women Participating'!A62</f>
        <v>Choctaw Nation, OK</v>
      </c>
      <c r="B62" s="4">
        <v>304</v>
      </c>
      <c r="C62" s="4">
        <v>314</v>
      </c>
      <c r="D62" s="4">
        <v>308</v>
      </c>
      <c r="E62" s="4">
        <v>321</v>
      </c>
      <c r="F62" s="4">
        <v>328</v>
      </c>
      <c r="G62" s="4">
        <v>325</v>
      </c>
      <c r="H62" s="4">
        <v>326</v>
      </c>
      <c r="I62" s="4">
        <v>318</v>
      </c>
      <c r="J62" s="13">
        <f t="shared" si="1"/>
        <v>318</v>
      </c>
    </row>
    <row r="63" spans="1:10" ht="12" customHeight="1" x14ac:dyDescent="0.2">
      <c r="A63" s="7" t="str">
        <f>'Pregnant Women Participating'!A63</f>
        <v>Citizen Potawatomi Nation, OK</v>
      </c>
      <c r="B63" s="4">
        <v>73</v>
      </c>
      <c r="C63" s="4">
        <v>69</v>
      </c>
      <c r="D63" s="4">
        <v>66</v>
      </c>
      <c r="E63" s="4">
        <v>67</v>
      </c>
      <c r="F63" s="4">
        <v>66</v>
      </c>
      <c r="G63" s="4">
        <v>57</v>
      </c>
      <c r="H63" s="4">
        <v>59</v>
      </c>
      <c r="I63" s="4">
        <v>57</v>
      </c>
      <c r="J63" s="13">
        <f t="shared" si="1"/>
        <v>64.25</v>
      </c>
    </row>
    <row r="64" spans="1:10" ht="12" customHeight="1" x14ac:dyDescent="0.2">
      <c r="A64" s="7" t="str">
        <f>'Pregnant Women Participating'!A64</f>
        <v>Inter-Tribal Council, OK</v>
      </c>
      <c r="B64" s="4">
        <v>31</v>
      </c>
      <c r="C64" s="4">
        <v>36</v>
      </c>
      <c r="D64" s="4">
        <v>38</v>
      </c>
      <c r="E64" s="4">
        <v>42</v>
      </c>
      <c r="F64" s="4">
        <v>43</v>
      </c>
      <c r="G64" s="4">
        <v>38</v>
      </c>
      <c r="H64" s="4">
        <v>32</v>
      </c>
      <c r="I64" s="4">
        <v>31</v>
      </c>
      <c r="J64" s="13">
        <f t="shared" si="1"/>
        <v>36.375</v>
      </c>
    </row>
    <row r="65" spans="1:10" ht="12" customHeight="1" x14ac:dyDescent="0.2">
      <c r="A65" s="7" t="str">
        <f>'Pregnant Women Participating'!A65</f>
        <v>Muscogee Creek Nation, OK</v>
      </c>
      <c r="B65" s="4">
        <v>120</v>
      </c>
      <c r="C65" s="4">
        <v>114</v>
      </c>
      <c r="D65" s="4">
        <v>108</v>
      </c>
      <c r="E65" s="4">
        <v>103</v>
      </c>
      <c r="F65" s="4">
        <v>97</v>
      </c>
      <c r="G65" s="4">
        <v>99</v>
      </c>
      <c r="H65" s="4">
        <v>103</v>
      </c>
      <c r="I65" s="4">
        <v>114</v>
      </c>
      <c r="J65" s="13">
        <f t="shared" si="1"/>
        <v>107.25</v>
      </c>
    </row>
    <row r="66" spans="1:10" ht="12" customHeight="1" x14ac:dyDescent="0.2">
      <c r="A66" s="7" t="str">
        <f>'Pregnant Women Participating'!A66</f>
        <v>Osage Tribal Council, OK</v>
      </c>
      <c r="B66" s="4">
        <v>130</v>
      </c>
      <c r="C66" s="4">
        <v>122</v>
      </c>
      <c r="D66" s="4">
        <v>116</v>
      </c>
      <c r="E66" s="4">
        <v>119</v>
      </c>
      <c r="F66" s="4">
        <v>121</v>
      </c>
      <c r="G66" s="4">
        <v>110</v>
      </c>
      <c r="H66" s="4">
        <v>116</v>
      </c>
      <c r="I66" s="4">
        <v>102</v>
      </c>
      <c r="J66" s="13">
        <f t="shared" si="1"/>
        <v>117</v>
      </c>
    </row>
    <row r="67" spans="1:10" ht="12" customHeight="1" x14ac:dyDescent="0.2">
      <c r="A67" s="7" t="str">
        <f>'Pregnant Women Participating'!A67</f>
        <v>Otoe-Missouria Tribe, OK</v>
      </c>
      <c r="B67" s="4">
        <v>31</v>
      </c>
      <c r="C67" s="4">
        <v>26</v>
      </c>
      <c r="D67" s="4">
        <v>24</v>
      </c>
      <c r="E67" s="4">
        <v>21</v>
      </c>
      <c r="F67" s="4">
        <v>22</v>
      </c>
      <c r="G67" s="4">
        <v>23</v>
      </c>
      <c r="H67" s="4">
        <v>23</v>
      </c>
      <c r="I67" s="4">
        <v>23</v>
      </c>
      <c r="J67" s="13">
        <f t="shared" si="1"/>
        <v>24.125</v>
      </c>
    </row>
    <row r="68" spans="1:10" ht="12" customHeight="1" x14ac:dyDescent="0.2">
      <c r="A68" s="7" t="str">
        <f>'Pregnant Women Participating'!A68</f>
        <v>Wichita, Caddo &amp; Delaware (WCD), OK</v>
      </c>
      <c r="B68" s="4">
        <v>234</v>
      </c>
      <c r="C68" s="4">
        <v>232</v>
      </c>
      <c r="D68" s="4">
        <v>265</v>
      </c>
      <c r="E68" s="4">
        <v>265</v>
      </c>
      <c r="F68" s="4">
        <v>271</v>
      </c>
      <c r="G68" s="4">
        <v>261</v>
      </c>
      <c r="H68" s="4">
        <v>255</v>
      </c>
      <c r="I68" s="4">
        <v>242</v>
      </c>
      <c r="J68" s="13">
        <f t="shared" si="1"/>
        <v>253.125</v>
      </c>
    </row>
    <row r="69" spans="1:10" s="17" customFormat="1" ht="24.75" customHeight="1" x14ac:dyDescent="0.2">
      <c r="A69" s="14" t="str">
        <f>'Pregnant Women Participating'!A69</f>
        <v>Southwest Region</v>
      </c>
      <c r="B69" s="15">
        <v>64721</v>
      </c>
      <c r="C69" s="15">
        <v>64107</v>
      </c>
      <c r="D69" s="15">
        <v>64355</v>
      </c>
      <c r="E69" s="15">
        <v>64184</v>
      </c>
      <c r="F69" s="15">
        <v>63442</v>
      </c>
      <c r="G69" s="15">
        <v>62712</v>
      </c>
      <c r="H69" s="15">
        <v>62387</v>
      </c>
      <c r="I69" s="15">
        <v>61067</v>
      </c>
      <c r="J69" s="16">
        <f t="shared" si="1"/>
        <v>63371.875</v>
      </c>
    </row>
    <row r="70" spans="1:10" ht="12" customHeight="1" x14ac:dyDescent="0.2">
      <c r="A70" s="7" t="str">
        <f>'Pregnant Women Participating'!A70</f>
        <v>Colorado</v>
      </c>
      <c r="B70" s="13">
        <v>4816</v>
      </c>
      <c r="C70" s="4">
        <v>4703</v>
      </c>
      <c r="D70" s="4">
        <v>4650</v>
      </c>
      <c r="E70" s="4">
        <v>4649</v>
      </c>
      <c r="F70" s="4">
        <v>4514</v>
      </c>
      <c r="G70" s="4">
        <v>4531</v>
      </c>
      <c r="H70" s="4">
        <v>4527</v>
      </c>
      <c r="I70" s="4">
        <v>4458</v>
      </c>
      <c r="J70" s="13">
        <f t="shared" si="1"/>
        <v>4606</v>
      </c>
    </row>
    <row r="71" spans="1:10" ht="12" customHeight="1" x14ac:dyDescent="0.2">
      <c r="A71" s="7" t="str">
        <f>'Pregnant Women Participating'!A71</f>
        <v>Kansas</v>
      </c>
      <c r="B71" s="13">
        <v>2454</v>
      </c>
      <c r="C71" s="4">
        <v>2380</v>
      </c>
      <c r="D71" s="4">
        <v>2368</v>
      </c>
      <c r="E71" s="4">
        <v>2366</v>
      </c>
      <c r="F71" s="4">
        <v>2333</v>
      </c>
      <c r="G71" s="4">
        <v>2194</v>
      </c>
      <c r="H71" s="4">
        <v>2260</v>
      </c>
      <c r="I71" s="4">
        <v>2234</v>
      </c>
      <c r="J71" s="13">
        <f t="shared" si="1"/>
        <v>2323.625</v>
      </c>
    </row>
    <row r="72" spans="1:10" ht="12" customHeight="1" x14ac:dyDescent="0.2">
      <c r="A72" s="7" t="str">
        <f>'Pregnant Women Participating'!A72</f>
        <v>Missouri</v>
      </c>
      <c r="B72" s="13">
        <v>6067</v>
      </c>
      <c r="C72" s="4">
        <v>5910</v>
      </c>
      <c r="D72" s="4">
        <v>5723</v>
      </c>
      <c r="E72" s="4">
        <v>5816</v>
      </c>
      <c r="F72" s="4">
        <v>5779</v>
      </c>
      <c r="G72" s="4">
        <v>5670</v>
      </c>
      <c r="H72" s="4">
        <v>5744</v>
      </c>
      <c r="I72" s="4">
        <v>5626</v>
      </c>
      <c r="J72" s="13">
        <f t="shared" si="1"/>
        <v>5791.875</v>
      </c>
    </row>
    <row r="73" spans="1:10" ht="12" customHeight="1" x14ac:dyDescent="0.2">
      <c r="A73" s="7" t="str">
        <f>'Pregnant Women Participating'!A73</f>
        <v>Montana</v>
      </c>
      <c r="B73" s="13">
        <v>597</v>
      </c>
      <c r="C73" s="4">
        <v>557</v>
      </c>
      <c r="D73" s="4">
        <v>557</v>
      </c>
      <c r="E73" s="4">
        <v>526</v>
      </c>
      <c r="F73" s="4">
        <v>532</v>
      </c>
      <c r="G73" s="4">
        <v>525</v>
      </c>
      <c r="H73" s="4">
        <v>535</v>
      </c>
      <c r="I73" s="4">
        <v>519</v>
      </c>
      <c r="J73" s="13">
        <f t="shared" si="1"/>
        <v>543.5</v>
      </c>
    </row>
    <row r="74" spans="1:10" ht="12" customHeight="1" x14ac:dyDescent="0.2">
      <c r="A74" s="7" t="str">
        <f>'Pregnant Women Participating'!A74</f>
        <v>Nebraska</v>
      </c>
      <c r="B74" s="13">
        <v>2047</v>
      </c>
      <c r="C74" s="4">
        <v>2030</v>
      </c>
      <c r="D74" s="4">
        <v>1975</v>
      </c>
      <c r="E74" s="4">
        <v>1954</v>
      </c>
      <c r="F74" s="4">
        <v>1887</v>
      </c>
      <c r="G74" s="4">
        <v>1887</v>
      </c>
      <c r="H74" s="4">
        <v>1887</v>
      </c>
      <c r="I74" s="4">
        <v>1785</v>
      </c>
      <c r="J74" s="13">
        <f t="shared" si="1"/>
        <v>1931.5</v>
      </c>
    </row>
    <row r="75" spans="1:10" ht="12" customHeight="1" x14ac:dyDescent="0.2">
      <c r="A75" s="7" t="str">
        <f>'Pregnant Women Participating'!A75</f>
        <v>North Dakota</v>
      </c>
      <c r="B75" s="13">
        <v>638</v>
      </c>
      <c r="C75" s="4">
        <v>620</v>
      </c>
      <c r="D75" s="4">
        <v>605</v>
      </c>
      <c r="E75" s="4">
        <v>600</v>
      </c>
      <c r="F75" s="4">
        <v>533</v>
      </c>
      <c r="G75" s="4">
        <v>521</v>
      </c>
      <c r="H75" s="4">
        <v>556</v>
      </c>
      <c r="I75" s="4">
        <v>551</v>
      </c>
      <c r="J75" s="13">
        <f t="shared" si="1"/>
        <v>578</v>
      </c>
    </row>
    <row r="76" spans="1:10" ht="12" customHeight="1" x14ac:dyDescent="0.2">
      <c r="A76" s="7" t="str">
        <f>'Pregnant Women Participating'!A76</f>
        <v>South Dakota</v>
      </c>
      <c r="B76" s="13">
        <v>651</v>
      </c>
      <c r="C76" s="4">
        <v>639</v>
      </c>
      <c r="D76" s="4">
        <v>626</v>
      </c>
      <c r="E76" s="4">
        <v>620</v>
      </c>
      <c r="F76" s="4">
        <v>608</v>
      </c>
      <c r="G76" s="4">
        <v>613</v>
      </c>
      <c r="H76" s="4">
        <v>617</v>
      </c>
      <c r="I76" s="4">
        <v>636</v>
      </c>
      <c r="J76" s="13">
        <f t="shared" si="1"/>
        <v>626.25</v>
      </c>
    </row>
    <row r="77" spans="1:10" ht="12" customHeight="1" x14ac:dyDescent="0.2">
      <c r="A77" s="7" t="str">
        <f>'Pregnant Women Participating'!A77</f>
        <v>Wyoming</v>
      </c>
      <c r="B77" s="13">
        <v>438</v>
      </c>
      <c r="C77" s="4">
        <v>426</v>
      </c>
      <c r="D77" s="4">
        <v>424</v>
      </c>
      <c r="E77" s="4">
        <v>435</v>
      </c>
      <c r="F77" s="4">
        <v>429</v>
      </c>
      <c r="G77" s="4">
        <v>400</v>
      </c>
      <c r="H77" s="4">
        <v>393</v>
      </c>
      <c r="I77" s="4">
        <v>389</v>
      </c>
      <c r="J77" s="13">
        <f t="shared" si="1"/>
        <v>416.75</v>
      </c>
    </row>
    <row r="78" spans="1:10" ht="12" customHeight="1" x14ac:dyDescent="0.2">
      <c r="A78" s="7" t="str">
        <f>'Pregnant Women Participating'!A78</f>
        <v>Ute Mountain Ute Tribe, CO</v>
      </c>
      <c r="B78" s="13">
        <v>3</v>
      </c>
      <c r="C78" s="4">
        <v>4</v>
      </c>
      <c r="D78" s="4">
        <v>7</v>
      </c>
      <c r="E78" s="4">
        <v>6</v>
      </c>
      <c r="F78" s="4">
        <v>6</v>
      </c>
      <c r="G78" s="4">
        <v>7</v>
      </c>
      <c r="H78" s="4">
        <v>7</v>
      </c>
      <c r="I78" s="4">
        <v>6</v>
      </c>
      <c r="J78" s="13">
        <f t="shared" si="1"/>
        <v>5.75</v>
      </c>
    </row>
    <row r="79" spans="1:10" ht="12" customHeight="1" x14ac:dyDescent="0.2">
      <c r="A79" s="7" t="str">
        <f>'Pregnant Women Participating'!A79</f>
        <v>Omaha Sioux, NE</v>
      </c>
      <c r="B79" s="13">
        <v>9</v>
      </c>
      <c r="C79" s="4">
        <v>9</v>
      </c>
      <c r="D79" s="4">
        <v>9</v>
      </c>
      <c r="E79" s="4">
        <v>8</v>
      </c>
      <c r="F79" s="4">
        <v>3</v>
      </c>
      <c r="G79" s="4">
        <v>2</v>
      </c>
      <c r="H79" s="4">
        <v>1</v>
      </c>
      <c r="I79" s="4">
        <v>3</v>
      </c>
      <c r="J79" s="13">
        <f t="shared" si="1"/>
        <v>5.5</v>
      </c>
    </row>
    <row r="80" spans="1:10" ht="12" customHeight="1" x14ac:dyDescent="0.2">
      <c r="A80" s="7" t="str">
        <f>'Pregnant Women Participating'!A80</f>
        <v>Santee Sioux, NE</v>
      </c>
      <c r="B80" s="13">
        <v>1</v>
      </c>
      <c r="C80" s="4">
        <v>1</v>
      </c>
      <c r="D80" s="4">
        <v>2</v>
      </c>
      <c r="E80" s="4">
        <v>2</v>
      </c>
      <c r="F80" s="4">
        <v>2</v>
      </c>
      <c r="G80" s="4">
        <v>2</v>
      </c>
      <c r="H80" s="4">
        <v>2</v>
      </c>
      <c r="I80" s="4">
        <v>1</v>
      </c>
      <c r="J80" s="13">
        <f t="shared" si="1"/>
        <v>1.625</v>
      </c>
    </row>
    <row r="81" spans="1:10" ht="12" customHeight="1" x14ac:dyDescent="0.2">
      <c r="A81" s="7" t="str">
        <f>'Pregnant Women Participating'!A81</f>
        <v>Winnebago Tribe, NE</v>
      </c>
      <c r="B81" s="13">
        <v>3</v>
      </c>
      <c r="C81" s="4">
        <v>2</v>
      </c>
      <c r="D81" s="4">
        <v>3</v>
      </c>
      <c r="E81" s="4">
        <v>4</v>
      </c>
      <c r="F81" s="4">
        <v>3</v>
      </c>
      <c r="G81" s="4">
        <v>4</v>
      </c>
      <c r="H81" s="4">
        <v>4</v>
      </c>
      <c r="I81" s="4">
        <v>5</v>
      </c>
      <c r="J81" s="13">
        <f t="shared" si="1"/>
        <v>3.5</v>
      </c>
    </row>
    <row r="82" spans="1:10" ht="12" customHeight="1" x14ac:dyDescent="0.2">
      <c r="A82" s="7" t="str">
        <f>'Pregnant Women Participating'!A82</f>
        <v>Standing Rock Sioux Tribe, ND</v>
      </c>
      <c r="B82" s="13">
        <v>13</v>
      </c>
      <c r="C82" s="4">
        <v>12</v>
      </c>
      <c r="D82" s="4">
        <v>12</v>
      </c>
      <c r="E82" s="4">
        <v>11</v>
      </c>
      <c r="F82" s="4">
        <v>7</v>
      </c>
      <c r="G82" s="4">
        <v>5</v>
      </c>
      <c r="H82" s="4">
        <v>6</v>
      </c>
      <c r="I82" s="4">
        <v>3</v>
      </c>
      <c r="J82" s="13">
        <f t="shared" si="1"/>
        <v>8.625</v>
      </c>
    </row>
    <row r="83" spans="1:10" ht="12" customHeight="1" x14ac:dyDescent="0.2">
      <c r="A83" s="7" t="str">
        <f>'Pregnant Women Participating'!A83</f>
        <v>Three Affiliated Tribes, ND</v>
      </c>
      <c r="B83" s="13">
        <v>6</v>
      </c>
      <c r="C83" s="4">
        <v>7</v>
      </c>
      <c r="D83" s="4">
        <v>6</v>
      </c>
      <c r="E83" s="4">
        <v>9</v>
      </c>
      <c r="F83" s="4">
        <v>7</v>
      </c>
      <c r="G83" s="4">
        <v>9</v>
      </c>
      <c r="H83" s="4">
        <v>8</v>
      </c>
      <c r="I83" s="4">
        <v>6</v>
      </c>
      <c r="J83" s="13">
        <f t="shared" si="1"/>
        <v>7.25</v>
      </c>
    </row>
    <row r="84" spans="1:10" ht="12" customHeight="1" x14ac:dyDescent="0.2">
      <c r="A84" s="7" t="str">
        <f>'Pregnant Women Participating'!A84</f>
        <v>Cheyenne River Sioux, SD</v>
      </c>
      <c r="B84" s="13">
        <v>11</v>
      </c>
      <c r="C84" s="4">
        <v>25</v>
      </c>
      <c r="D84" s="4">
        <v>23</v>
      </c>
      <c r="E84" s="4">
        <v>26</v>
      </c>
      <c r="F84" s="4">
        <v>28</v>
      </c>
      <c r="G84" s="4">
        <v>30</v>
      </c>
      <c r="H84" s="4">
        <v>33</v>
      </c>
      <c r="I84" s="4">
        <v>32</v>
      </c>
      <c r="J84" s="13">
        <f t="shared" si="1"/>
        <v>26</v>
      </c>
    </row>
    <row r="85" spans="1:10" ht="12" customHeight="1" x14ac:dyDescent="0.2">
      <c r="A85" s="7" t="str">
        <f>'Pregnant Women Participating'!A85</f>
        <v>Rosebud Sioux, SD</v>
      </c>
      <c r="B85" s="13">
        <v>35</v>
      </c>
      <c r="C85" s="4">
        <v>48</v>
      </c>
      <c r="D85" s="4">
        <v>38</v>
      </c>
      <c r="E85" s="4">
        <v>40</v>
      </c>
      <c r="F85" s="4">
        <v>42</v>
      </c>
      <c r="G85" s="4">
        <v>40</v>
      </c>
      <c r="H85" s="4">
        <v>42</v>
      </c>
      <c r="I85" s="4">
        <v>47</v>
      </c>
      <c r="J85" s="13">
        <f t="shared" si="1"/>
        <v>41.5</v>
      </c>
    </row>
    <row r="86" spans="1:10" ht="12" customHeight="1" x14ac:dyDescent="0.2">
      <c r="A86" s="7" t="str">
        <f>'Pregnant Women Participating'!A86</f>
        <v>Northern Arapahoe, WY</v>
      </c>
      <c r="B86" s="13">
        <v>12</v>
      </c>
      <c r="C86" s="4">
        <v>12</v>
      </c>
      <c r="D86" s="4">
        <v>12</v>
      </c>
      <c r="E86" s="4">
        <v>13</v>
      </c>
      <c r="F86" s="4">
        <v>10</v>
      </c>
      <c r="G86" s="4">
        <v>10</v>
      </c>
      <c r="H86" s="4">
        <v>11</v>
      </c>
      <c r="I86" s="4">
        <v>10</v>
      </c>
      <c r="J86" s="13">
        <f t="shared" si="1"/>
        <v>11.25</v>
      </c>
    </row>
    <row r="87" spans="1:10" ht="12" customHeight="1" x14ac:dyDescent="0.2">
      <c r="A87" s="7" t="str">
        <f>'Pregnant Women Participating'!A87</f>
        <v>Shoshone Tribe, WY</v>
      </c>
      <c r="B87" s="13">
        <v>15</v>
      </c>
      <c r="C87" s="4">
        <v>5</v>
      </c>
      <c r="D87" s="4">
        <v>6</v>
      </c>
      <c r="E87" s="4">
        <v>4</v>
      </c>
      <c r="F87" s="4">
        <v>4</v>
      </c>
      <c r="G87" s="4">
        <v>6</v>
      </c>
      <c r="H87" s="4">
        <v>8</v>
      </c>
      <c r="I87" s="4">
        <v>7</v>
      </c>
      <c r="J87" s="13">
        <f t="shared" si="1"/>
        <v>6.875</v>
      </c>
    </row>
    <row r="88" spans="1:10" s="17" customFormat="1" ht="24.75" customHeight="1" x14ac:dyDescent="0.2">
      <c r="A88" s="14" t="str">
        <f>'Pregnant Women Participating'!A88</f>
        <v>Mountain Plains</v>
      </c>
      <c r="B88" s="15">
        <v>17816</v>
      </c>
      <c r="C88" s="15">
        <v>17390</v>
      </c>
      <c r="D88" s="15">
        <v>17046</v>
      </c>
      <c r="E88" s="15">
        <v>17089</v>
      </c>
      <c r="F88" s="15">
        <v>16727</v>
      </c>
      <c r="G88" s="15">
        <v>16456</v>
      </c>
      <c r="H88" s="15">
        <v>16641</v>
      </c>
      <c r="I88" s="15">
        <v>16318</v>
      </c>
      <c r="J88" s="16">
        <f t="shared" si="1"/>
        <v>16935.375</v>
      </c>
    </row>
    <row r="89" spans="1:10" ht="12" customHeight="1" x14ac:dyDescent="0.2">
      <c r="A89" s="8" t="str">
        <f>'Pregnant Women Participating'!A89</f>
        <v>Alaska</v>
      </c>
      <c r="B89" s="13">
        <v>351</v>
      </c>
      <c r="C89" s="4">
        <v>336</v>
      </c>
      <c r="D89" s="4">
        <v>340</v>
      </c>
      <c r="E89" s="4">
        <v>339</v>
      </c>
      <c r="F89" s="4">
        <v>326</v>
      </c>
      <c r="G89" s="4">
        <v>307</v>
      </c>
      <c r="H89" s="4">
        <v>332</v>
      </c>
      <c r="I89" s="4">
        <v>309</v>
      </c>
      <c r="J89" s="13">
        <f t="shared" si="1"/>
        <v>330</v>
      </c>
    </row>
    <row r="90" spans="1:10" ht="12" customHeight="1" x14ac:dyDescent="0.2">
      <c r="A90" s="8" t="str">
        <f>'Pregnant Women Participating'!A90</f>
        <v>American Samoa</v>
      </c>
      <c r="B90" s="13">
        <v>178</v>
      </c>
      <c r="C90" s="4">
        <v>152</v>
      </c>
      <c r="D90" s="4">
        <v>168</v>
      </c>
      <c r="E90" s="4">
        <v>175</v>
      </c>
      <c r="F90" s="4">
        <v>170</v>
      </c>
      <c r="G90" s="4">
        <v>173</v>
      </c>
      <c r="H90" s="4">
        <v>170</v>
      </c>
      <c r="I90" s="4">
        <v>177</v>
      </c>
      <c r="J90" s="13">
        <f t="shared" si="1"/>
        <v>170.375</v>
      </c>
    </row>
    <row r="91" spans="1:10" ht="12" customHeight="1" x14ac:dyDescent="0.2">
      <c r="A91" s="8" t="str">
        <f>'Pregnant Women Participating'!A91</f>
        <v>California</v>
      </c>
      <c r="B91" s="13">
        <v>38545</v>
      </c>
      <c r="C91" s="4">
        <v>38452</v>
      </c>
      <c r="D91" s="4">
        <v>38447</v>
      </c>
      <c r="E91" s="4">
        <v>39094</v>
      </c>
      <c r="F91" s="4">
        <v>38730</v>
      </c>
      <c r="G91" s="4">
        <v>38301</v>
      </c>
      <c r="H91" s="4">
        <v>37433</v>
      </c>
      <c r="I91" s="4">
        <v>36830</v>
      </c>
      <c r="J91" s="13">
        <f t="shared" si="1"/>
        <v>38229</v>
      </c>
    </row>
    <row r="92" spans="1:10" ht="12" customHeight="1" x14ac:dyDescent="0.2">
      <c r="A92" s="8" t="str">
        <f>'Pregnant Women Participating'!A92</f>
        <v>Guam</v>
      </c>
      <c r="B92" s="13">
        <v>277</v>
      </c>
      <c r="C92" s="4">
        <v>253</v>
      </c>
      <c r="D92" s="4">
        <v>260</v>
      </c>
      <c r="E92" s="4">
        <v>246</v>
      </c>
      <c r="F92" s="4">
        <v>255</v>
      </c>
      <c r="G92" s="4">
        <v>278</v>
      </c>
      <c r="H92" s="4">
        <v>273</v>
      </c>
      <c r="I92" s="4">
        <v>273</v>
      </c>
      <c r="J92" s="13">
        <f t="shared" si="1"/>
        <v>264.375</v>
      </c>
    </row>
    <row r="93" spans="1:10" ht="12" customHeight="1" x14ac:dyDescent="0.2">
      <c r="A93" s="8" t="str">
        <f>'Pregnant Women Participating'!A93</f>
        <v>Hawaii</v>
      </c>
      <c r="B93" s="13">
        <v>826</v>
      </c>
      <c r="C93" s="4">
        <v>782</v>
      </c>
      <c r="D93" s="4">
        <v>752</v>
      </c>
      <c r="E93" s="4">
        <v>809</v>
      </c>
      <c r="F93" s="4">
        <v>811</v>
      </c>
      <c r="G93" s="4">
        <v>797</v>
      </c>
      <c r="H93" s="4">
        <v>815</v>
      </c>
      <c r="I93" s="4">
        <v>792</v>
      </c>
      <c r="J93" s="13">
        <f t="shared" si="1"/>
        <v>798</v>
      </c>
    </row>
    <row r="94" spans="1:10" ht="12" customHeight="1" x14ac:dyDescent="0.2">
      <c r="A94" s="8" t="str">
        <f>'Pregnant Women Participating'!A94</f>
        <v>Idaho</v>
      </c>
      <c r="B94" s="13">
        <v>1211</v>
      </c>
      <c r="C94" s="4">
        <v>1143</v>
      </c>
      <c r="D94" s="4">
        <v>1141</v>
      </c>
      <c r="E94" s="4">
        <v>1140</v>
      </c>
      <c r="F94" s="4">
        <v>1090</v>
      </c>
      <c r="G94" s="4">
        <v>1092</v>
      </c>
      <c r="H94" s="4">
        <v>1097</v>
      </c>
      <c r="I94" s="4">
        <v>1073</v>
      </c>
      <c r="J94" s="13">
        <f t="shared" si="1"/>
        <v>1123.375</v>
      </c>
    </row>
    <row r="95" spans="1:10" ht="12" customHeight="1" x14ac:dyDescent="0.2">
      <c r="A95" s="8" t="str">
        <f>'Pregnant Women Participating'!A95</f>
        <v>Nevada</v>
      </c>
      <c r="B95" s="13">
        <v>2999</v>
      </c>
      <c r="C95" s="4">
        <v>2857</v>
      </c>
      <c r="D95" s="4">
        <v>2893</v>
      </c>
      <c r="E95" s="4">
        <v>2892</v>
      </c>
      <c r="F95" s="4">
        <v>2835</v>
      </c>
      <c r="G95" s="4">
        <v>2784</v>
      </c>
      <c r="H95" s="4">
        <v>2863</v>
      </c>
      <c r="I95" s="4">
        <v>2771</v>
      </c>
      <c r="J95" s="13">
        <f t="shared" si="1"/>
        <v>2861.75</v>
      </c>
    </row>
    <row r="96" spans="1:10" ht="12" customHeight="1" x14ac:dyDescent="0.2">
      <c r="A96" s="8" t="str">
        <f>'Pregnant Women Participating'!A96</f>
        <v>Oregon</v>
      </c>
      <c r="B96" s="13">
        <v>3468</v>
      </c>
      <c r="C96" s="4">
        <v>3326</v>
      </c>
      <c r="D96" s="4">
        <v>3314</v>
      </c>
      <c r="E96" s="4">
        <v>3316</v>
      </c>
      <c r="F96" s="4">
        <v>3212</v>
      </c>
      <c r="G96" s="4">
        <v>3131</v>
      </c>
      <c r="H96" s="4">
        <v>3212</v>
      </c>
      <c r="I96" s="4">
        <v>3174</v>
      </c>
      <c r="J96" s="13">
        <f t="shared" si="1"/>
        <v>3269.125</v>
      </c>
    </row>
    <row r="97" spans="1:10" ht="12" customHeight="1" x14ac:dyDescent="0.2">
      <c r="A97" s="8" t="str">
        <f>'Pregnant Women Participating'!A97</f>
        <v>Washington</v>
      </c>
      <c r="B97" s="13">
        <v>7524</v>
      </c>
      <c r="C97" s="4">
        <v>7276</v>
      </c>
      <c r="D97" s="4">
        <v>7254</v>
      </c>
      <c r="E97" s="4">
        <v>7268</v>
      </c>
      <c r="F97" s="4">
        <v>7157</v>
      </c>
      <c r="G97" s="4">
        <v>7093</v>
      </c>
      <c r="H97" s="4">
        <v>7114</v>
      </c>
      <c r="I97" s="4">
        <v>6951</v>
      </c>
      <c r="J97" s="13">
        <f t="shared" si="1"/>
        <v>7204.625</v>
      </c>
    </row>
    <row r="98" spans="1:10" ht="12" customHeight="1" x14ac:dyDescent="0.2">
      <c r="A98" s="8" t="str">
        <f>'Pregnant Women Participating'!A98</f>
        <v>Northern Marianas</v>
      </c>
      <c r="B98" s="13">
        <v>85</v>
      </c>
      <c r="C98" s="4">
        <v>86</v>
      </c>
      <c r="D98" s="4">
        <v>83</v>
      </c>
      <c r="E98" s="4">
        <v>91</v>
      </c>
      <c r="F98" s="4">
        <v>77</v>
      </c>
      <c r="G98" s="4">
        <v>77</v>
      </c>
      <c r="H98" s="4">
        <v>70</v>
      </c>
      <c r="I98" s="4">
        <v>83</v>
      </c>
      <c r="J98" s="13">
        <f t="shared" si="1"/>
        <v>81.5</v>
      </c>
    </row>
    <row r="99" spans="1:10" ht="12" customHeight="1" x14ac:dyDescent="0.2">
      <c r="A99" s="8" t="str">
        <f>'Pregnant Women Participating'!A99</f>
        <v>Inter-Tribal Council, NV</v>
      </c>
      <c r="B99" s="13">
        <v>29</v>
      </c>
      <c r="C99" s="4">
        <v>23</v>
      </c>
      <c r="D99" s="4">
        <v>23</v>
      </c>
      <c r="E99" s="4">
        <v>19</v>
      </c>
      <c r="F99" s="4">
        <v>18</v>
      </c>
      <c r="G99" s="4">
        <v>22</v>
      </c>
      <c r="H99" s="4">
        <v>22</v>
      </c>
      <c r="I99" s="4">
        <v>20</v>
      </c>
      <c r="J99" s="13">
        <f t="shared" si="1"/>
        <v>22</v>
      </c>
    </row>
    <row r="100" spans="1:10" s="17" customFormat="1" ht="24.75" customHeight="1" x14ac:dyDescent="0.2">
      <c r="A100" s="14" t="str">
        <f>'Pregnant Women Participating'!A100</f>
        <v>Western Region</v>
      </c>
      <c r="B100" s="15">
        <v>55493</v>
      </c>
      <c r="C100" s="15">
        <v>54686</v>
      </c>
      <c r="D100" s="15">
        <v>54675</v>
      </c>
      <c r="E100" s="15">
        <v>55389</v>
      </c>
      <c r="F100" s="15">
        <v>54681</v>
      </c>
      <c r="G100" s="15">
        <v>54055</v>
      </c>
      <c r="H100" s="15">
        <v>53401</v>
      </c>
      <c r="I100" s="15">
        <v>52453</v>
      </c>
      <c r="J100" s="16">
        <f t="shared" si="1"/>
        <v>54354.125</v>
      </c>
    </row>
    <row r="101" spans="1:10" s="31" customFormat="1" ht="16.5" customHeight="1" thickBot="1" x14ac:dyDescent="0.25">
      <c r="A101" s="28" t="str">
        <f>'Pregnant Women Participating'!A101</f>
        <v>TOTAL</v>
      </c>
      <c r="B101" s="29">
        <v>333073</v>
      </c>
      <c r="C101" s="30">
        <v>327803</v>
      </c>
      <c r="D101" s="30">
        <v>324891</v>
      </c>
      <c r="E101" s="30">
        <v>325540</v>
      </c>
      <c r="F101" s="30">
        <v>319848</v>
      </c>
      <c r="G101" s="30">
        <v>314841</v>
      </c>
      <c r="H101" s="30">
        <v>314125</v>
      </c>
      <c r="I101" s="30">
        <v>308468</v>
      </c>
      <c r="J101" s="29">
        <f t="shared" si="1"/>
        <v>321073.625</v>
      </c>
    </row>
    <row r="102" spans="1:10" ht="12.75" customHeight="1" thickTop="1" x14ac:dyDescent="0.2">
      <c r="A102" s="9"/>
    </row>
    <row r="103" spans="1:10" x14ac:dyDescent="0.2">
      <c r="A103" s="9"/>
    </row>
    <row r="104" spans="1:10" customFormat="1" ht="12.75" x14ac:dyDescent="0.2">
      <c r="A104" s="10" t="s">
        <v>1</v>
      </c>
    </row>
  </sheetData>
  <phoneticPr fontId="2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J104"/>
  <sheetViews>
    <sheetView showGridLines="0" workbookViewId="0"/>
  </sheetViews>
  <sheetFormatPr defaultColWidth="9.140625" defaultRowHeight="12" x14ac:dyDescent="0.2"/>
  <cols>
    <col min="1" max="1" width="34.7109375" style="3" customWidth="1"/>
    <col min="2" max="9" width="11.7109375" style="3" customWidth="1"/>
    <col min="10" max="10" width="13.7109375" style="3" customWidth="1"/>
    <col min="11" max="16384" width="9.140625" style="3"/>
  </cols>
  <sheetData>
    <row r="1" spans="1:10" ht="12" customHeight="1" x14ac:dyDescent="0.2">
      <c r="A1" s="10" t="s">
        <v>9</v>
      </c>
      <c r="B1" s="2"/>
      <c r="C1" s="2"/>
      <c r="D1" s="2"/>
      <c r="E1" s="2"/>
      <c r="F1" s="2"/>
      <c r="G1" s="2"/>
      <c r="H1" s="2"/>
      <c r="I1" s="2"/>
    </row>
    <row r="2" spans="1:10" ht="12" customHeight="1" x14ac:dyDescent="0.2">
      <c r="A2" s="10" t="str">
        <f>'Pregnant Women Participating'!A2</f>
        <v>FISCAL YEAR 2026</v>
      </c>
      <c r="B2" s="2"/>
      <c r="C2" s="2"/>
      <c r="D2" s="2"/>
      <c r="E2" s="2"/>
      <c r="F2" s="2"/>
      <c r="G2" s="2"/>
      <c r="H2" s="2"/>
      <c r="I2" s="2"/>
    </row>
    <row r="3" spans="1:10" ht="12" customHeight="1" x14ac:dyDescent="0.2">
      <c r="A3" s="1" t="str">
        <f>'Pregnant Women Participating'!A3</f>
        <v>Data as of August 14, 2026</v>
      </c>
      <c r="B3" s="2"/>
      <c r="C3" s="2"/>
      <c r="D3" s="2"/>
      <c r="E3" s="2"/>
      <c r="F3" s="2"/>
      <c r="G3" s="2"/>
      <c r="H3" s="2"/>
      <c r="I3" s="2"/>
    </row>
    <row r="4" spans="1:10" ht="12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ht="24" customHeight="1" x14ac:dyDescent="0.2">
      <c r="A5" s="6" t="s">
        <v>0</v>
      </c>
      <c r="B5" s="18">
        <f>DATE(RIGHT(A2,4)-1,10,1)</f>
        <v>45931</v>
      </c>
      <c r="C5" s="19">
        <f>DATE(RIGHT(A2,4)-1,11,1)</f>
        <v>45962</v>
      </c>
      <c r="D5" s="19">
        <f>DATE(RIGHT(A2,4)-1,12,1)</f>
        <v>45992</v>
      </c>
      <c r="E5" s="19">
        <f>DATE(RIGHT(A2,4),1,1)</f>
        <v>46023</v>
      </c>
      <c r="F5" s="19">
        <f>DATE(RIGHT(A2,4),2,1)</f>
        <v>46054</v>
      </c>
      <c r="G5" s="19">
        <f>DATE(RIGHT(A2,4),3,1)</f>
        <v>46082</v>
      </c>
      <c r="H5" s="19">
        <f>DATE(RIGHT(A2,4),4,1)</f>
        <v>46113</v>
      </c>
      <c r="I5" s="19">
        <f>DATE(RIGHT(A2,4),5,1)</f>
        <v>46143</v>
      </c>
      <c r="J5" s="12" t="s">
        <v>12</v>
      </c>
    </row>
    <row r="6" spans="1:10" ht="12" customHeight="1" x14ac:dyDescent="0.2">
      <c r="A6" s="7" t="str">
        <f>'Pregnant Women Participating'!A6</f>
        <v>Connecticut</v>
      </c>
      <c r="B6" s="13">
        <v>11010</v>
      </c>
      <c r="C6" s="4">
        <v>10631</v>
      </c>
      <c r="D6" s="4">
        <v>10501</v>
      </c>
      <c r="E6" s="4">
        <v>10319</v>
      </c>
      <c r="F6" s="4">
        <v>10108</v>
      </c>
      <c r="G6" s="4">
        <v>10216</v>
      </c>
      <c r="H6" s="4">
        <v>10360</v>
      </c>
      <c r="I6" s="4">
        <v>10139</v>
      </c>
      <c r="J6" s="13">
        <f t="shared" ref="J6:J14" si="0">IF(SUM(B6:I6)&gt;0,AVERAGE(B6:I6)," ")</f>
        <v>10410.5</v>
      </c>
    </row>
    <row r="7" spans="1:10" ht="12" customHeight="1" x14ac:dyDescent="0.2">
      <c r="A7" s="7" t="str">
        <f>'Pregnant Women Participating'!A7</f>
        <v>Maine</v>
      </c>
      <c r="B7" s="13">
        <v>4026</v>
      </c>
      <c r="C7" s="4">
        <v>3896</v>
      </c>
      <c r="D7" s="4">
        <v>3778</v>
      </c>
      <c r="E7" s="4">
        <v>3828</v>
      </c>
      <c r="F7" s="4">
        <v>3798</v>
      </c>
      <c r="G7" s="4">
        <v>3818</v>
      </c>
      <c r="H7" s="4">
        <v>3856</v>
      </c>
      <c r="I7" s="4">
        <v>3871</v>
      </c>
      <c r="J7" s="13">
        <f t="shared" si="0"/>
        <v>3858.875</v>
      </c>
    </row>
    <row r="8" spans="1:10" ht="12" customHeight="1" x14ac:dyDescent="0.2">
      <c r="A8" s="7" t="str">
        <f>'Pregnant Women Participating'!A8</f>
        <v>Massachusetts</v>
      </c>
      <c r="B8" s="13">
        <v>24418</v>
      </c>
      <c r="C8" s="4">
        <v>23848</v>
      </c>
      <c r="D8" s="4">
        <v>23531</v>
      </c>
      <c r="E8" s="4">
        <v>23358</v>
      </c>
      <c r="F8" s="4">
        <v>23177</v>
      </c>
      <c r="G8" s="4">
        <v>23635</v>
      </c>
      <c r="H8" s="4">
        <v>23633</v>
      </c>
      <c r="I8" s="4">
        <v>23555</v>
      </c>
      <c r="J8" s="13">
        <f t="shared" si="0"/>
        <v>23644.375</v>
      </c>
    </row>
    <row r="9" spans="1:10" ht="12" customHeight="1" x14ac:dyDescent="0.2">
      <c r="A9" s="7" t="str">
        <f>'Pregnant Women Participating'!A9</f>
        <v>New Hampshire</v>
      </c>
      <c r="B9" s="13">
        <v>2403</v>
      </c>
      <c r="C9" s="4">
        <v>2354</v>
      </c>
      <c r="D9" s="4">
        <v>2365</v>
      </c>
      <c r="E9" s="4">
        <v>2383</v>
      </c>
      <c r="F9" s="4">
        <v>2361</v>
      </c>
      <c r="G9" s="4">
        <v>2461</v>
      </c>
      <c r="H9" s="4">
        <v>2529</v>
      </c>
      <c r="I9" s="4">
        <v>2529</v>
      </c>
      <c r="J9" s="13">
        <f t="shared" si="0"/>
        <v>2423.125</v>
      </c>
    </row>
    <row r="10" spans="1:10" ht="12" customHeight="1" x14ac:dyDescent="0.2">
      <c r="A10" s="7" t="str">
        <f>'Pregnant Women Participating'!A10</f>
        <v>New York</v>
      </c>
      <c r="B10" s="13">
        <v>96725</v>
      </c>
      <c r="C10" s="4">
        <v>94721</v>
      </c>
      <c r="D10" s="4">
        <v>93781</v>
      </c>
      <c r="E10" s="4">
        <v>93879</v>
      </c>
      <c r="F10" s="4">
        <v>93127</v>
      </c>
      <c r="G10" s="4">
        <v>94550</v>
      </c>
      <c r="H10" s="4">
        <v>95092</v>
      </c>
      <c r="I10" s="4">
        <v>94748</v>
      </c>
      <c r="J10" s="13">
        <f t="shared" si="0"/>
        <v>94577.875</v>
      </c>
    </row>
    <row r="11" spans="1:10" ht="12" customHeight="1" x14ac:dyDescent="0.2">
      <c r="A11" s="7" t="str">
        <f>'Pregnant Women Participating'!A11</f>
        <v>Rhode Island</v>
      </c>
      <c r="B11" s="13">
        <v>3791</v>
      </c>
      <c r="C11" s="4">
        <v>3627</v>
      </c>
      <c r="D11" s="4">
        <v>3587</v>
      </c>
      <c r="E11" s="4">
        <v>3623</v>
      </c>
      <c r="F11" s="4">
        <v>3504</v>
      </c>
      <c r="G11" s="4">
        <v>3565</v>
      </c>
      <c r="H11" s="4">
        <v>3589</v>
      </c>
      <c r="I11" s="4">
        <v>3586</v>
      </c>
      <c r="J11" s="13">
        <f t="shared" si="0"/>
        <v>3609</v>
      </c>
    </row>
    <row r="12" spans="1:10" ht="12" customHeight="1" x14ac:dyDescent="0.2">
      <c r="A12" s="7" t="str">
        <f>'Pregnant Women Participating'!A12</f>
        <v>Vermont</v>
      </c>
      <c r="B12" s="13">
        <v>2178</v>
      </c>
      <c r="C12" s="4">
        <v>2157</v>
      </c>
      <c r="D12" s="4">
        <v>2181</v>
      </c>
      <c r="E12" s="4">
        <v>2201</v>
      </c>
      <c r="F12" s="4">
        <v>2216</v>
      </c>
      <c r="G12" s="4">
        <v>2244</v>
      </c>
      <c r="H12" s="4">
        <v>2270</v>
      </c>
      <c r="I12" s="4">
        <v>2287</v>
      </c>
      <c r="J12" s="13">
        <f t="shared" si="0"/>
        <v>2216.75</v>
      </c>
    </row>
    <row r="13" spans="1:10" ht="12" customHeight="1" x14ac:dyDescent="0.2">
      <c r="A13" s="7" t="str">
        <f>'Pregnant Women Participating'!A13</f>
        <v>Virgin Islands</v>
      </c>
      <c r="B13" s="13">
        <v>561</v>
      </c>
      <c r="C13" s="4">
        <v>570</v>
      </c>
      <c r="D13" s="4">
        <v>541</v>
      </c>
      <c r="E13" s="4">
        <v>530</v>
      </c>
      <c r="F13" s="4">
        <v>507</v>
      </c>
      <c r="G13" s="4">
        <v>499</v>
      </c>
      <c r="H13" s="4">
        <v>497</v>
      </c>
      <c r="I13" s="4">
        <v>0</v>
      </c>
      <c r="J13" s="13">
        <f t="shared" si="0"/>
        <v>463.125</v>
      </c>
    </row>
    <row r="14" spans="1:10" ht="12" customHeight="1" x14ac:dyDescent="0.2">
      <c r="A14" s="7" t="str">
        <f>'Pregnant Women Participating'!A14</f>
        <v>Pleasant Point, ME</v>
      </c>
      <c r="B14" s="13">
        <v>10</v>
      </c>
      <c r="C14" s="4">
        <v>13</v>
      </c>
      <c r="D14" s="4">
        <v>13</v>
      </c>
      <c r="E14" s="4">
        <v>14</v>
      </c>
      <c r="F14" s="4">
        <v>11</v>
      </c>
      <c r="G14" s="4">
        <v>14</v>
      </c>
      <c r="H14" s="4">
        <v>13</v>
      </c>
      <c r="I14" s="4">
        <v>14</v>
      </c>
      <c r="J14" s="13">
        <f t="shared" si="0"/>
        <v>12.75</v>
      </c>
    </row>
    <row r="15" spans="1:10" s="17" customFormat="1" ht="24.75" customHeight="1" x14ac:dyDescent="0.2">
      <c r="A15" s="14" t="str">
        <f>'Pregnant Women Participating'!A15</f>
        <v>Northeast Region</v>
      </c>
      <c r="B15" s="16">
        <v>145122</v>
      </c>
      <c r="C15" s="15">
        <v>141817</v>
      </c>
      <c r="D15" s="15">
        <v>140278</v>
      </c>
      <c r="E15" s="15">
        <v>140135</v>
      </c>
      <c r="F15" s="15">
        <v>138809</v>
      </c>
      <c r="G15" s="15">
        <v>141002</v>
      </c>
      <c r="H15" s="15">
        <v>141839</v>
      </c>
      <c r="I15" s="15">
        <v>140729</v>
      </c>
      <c r="J15" s="16">
        <f t="shared" ref="J15:J101" si="1">IF(SUM(B15:I15)&gt;0,AVERAGE(B15:I15)," ")</f>
        <v>141216.375</v>
      </c>
    </row>
    <row r="16" spans="1:10" ht="12" customHeight="1" x14ac:dyDescent="0.2">
      <c r="A16" s="7" t="str">
        <f>'Pregnant Women Participating'!A16</f>
        <v>Delaware</v>
      </c>
      <c r="B16" s="4">
        <v>4749</v>
      </c>
      <c r="C16" s="4">
        <v>4619</v>
      </c>
      <c r="D16" s="4">
        <v>4684</v>
      </c>
      <c r="E16" s="4">
        <v>4705</v>
      </c>
      <c r="F16" s="4">
        <v>4655</v>
      </c>
      <c r="G16" s="4">
        <v>4673</v>
      </c>
      <c r="H16" s="4">
        <v>4631</v>
      </c>
      <c r="I16" s="4">
        <v>4695</v>
      </c>
      <c r="J16" s="13">
        <f t="shared" si="1"/>
        <v>4676.375</v>
      </c>
    </row>
    <row r="17" spans="1:10" ht="12" customHeight="1" x14ac:dyDescent="0.2">
      <c r="A17" s="7" t="str">
        <f>'Pregnant Women Participating'!A17</f>
        <v>District of Columbia</v>
      </c>
      <c r="B17" s="4">
        <v>2769</v>
      </c>
      <c r="C17" s="4">
        <v>2704</v>
      </c>
      <c r="D17" s="4">
        <v>2702</v>
      </c>
      <c r="E17" s="4">
        <v>2644</v>
      </c>
      <c r="F17" s="4">
        <v>2640</v>
      </c>
      <c r="G17" s="4">
        <v>2666</v>
      </c>
      <c r="H17" s="4">
        <v>2665</v>
      </c>
      <c r="I17" s="4">
        <v>2670</v>
      </c>
      <c r="J17" s="13">
        <f t="shared" si="1"/>
        <v>2682.5</v>
      </c>
    </row>
    <row r="18" spans="1:10" ht="12" customHeight="1" x14ac:dyDescent="0.2">
      <c r="A18" s="7" t="str">
        <f>'Pregnant Women Participating'!A18</f>
        <v>Maryland</v>
      </c>
      <c r="B18" s="4">
        <v>27779</v>
      </c>
      <c r="C18" s="4">
        <v>27056</v>
      </c>
      <c r="D18" s="4">
        <v>26508</v>
      </c>
      <c r="E18" s="4">
        <v>26164</v>
      </c>
      <c r="F18" s="4">
        <v>25723</v>
      </c>
      <c r="G18" s="4">
        <v>26105</v>
      </c>
      <c r="H18" s="4">
        <v>26130</v>
      </c>
      <c r="I18" s="4">
        <v>26164</v>
      </c>
      <c r="J18" s="13">
        <f t="shared" si="1"/>
        <v>26453.625</v>
      </c>
    </row>
    <row r="19" spans="1:10" ht="12" customHeight="1" x14ac:dyDescent="0.2">
      <c r="A19" s="7" t="str">
        <f>'Pregnant Women Participating'!A19</f>
        <v>New Jersey</v>
      </c>
      <c r="B19" s="4">
        <v>35627</v>
      </c>
      <c r="C19" s="4">
        <v>34993</v>
      </c>
      <c r="D19" s="4">
        <v>34491</v>
      </c>
      <c r="E19" s="4">
        <v>34407</v>
      </c>
      <c r="F19" s="4">
        <v>34277</v>
      </c>
      <c r="G19" s="4">
        <v>34864</v>
      </c>
      <c r="H19" s="4">
        <v>35121</v>
      </c>
      <c r="I19" s="4">
        <v>35306</v>
      </c>
      <c r="J19" s="13">
        <f t="shared" si="1"/>
        <v>34885.75</v>
      </c>
    </row>
    <row r="20" spans="1:10" ht="12" customHeight="1" x14ac:dyDescent="0.2">
      <c r="A20" s="7" t="str">
        <f>'Pregnant Women Participating'!A20</f>
        <v>Pennsylvania</v>
      </c>
      <c r="B20" s="4">
        <v>39406</v>
      </c>
      <c r="C20" s="4">
        <v>38023</v>
      </c>
      <c r="D20" s="4">
        <v>37009</v>
      </c>
      <c r="E20" s="4">
        <v>36771</v>
      </c>
      <c r="F20" s="4">
        <v>36627</v>
      </c>
      <c r="G20" s="4">
        <v>36541</v>
      </c>
      <c r="H20" s="4">
        <v>37317</v>
      </c>
      <c r="I20" s="4">
        <v>37243</v>
      </c>
      <c r="J20" s="13">
        <f t="shared" si="1"/>
        <v>37367.125</v>
      </c>
    </row>
    <row r="21" spans="1:10" ht="12" customHeight="1" x14ac:dyDescent="0.2">
      <c r="A21" s="7" t="str">
        <f>'Pregnant Women Participating'!A21</f>
        <v>Puerto Rico</v>
      </c>
      <c r="B21" s="4">
        <v>18942</v>
      </c>
      <c r="C21" s="4">
        <v>18493</v>
      </c>
      <c r="D21" s="4">
        <v>18271</v>
      </c>
      <c r="E21" s="4">
        <v>18280</v>
      </c>
      <c r="F21" s="4">
        <v>18451</v>
      </c>
      <c r="G21" s="4">
        <v>18646</v>
      </c>
      <c r="H21" s="4">
        <v>18836</v>
      </c>
      <c r="I21" s="4">
        <v>18783</v>
      </c>
      <c r="J21" s="13">
        <f t="shared" si="1"/>
        <v>18587.75</v>
      </c>
    </row>
    <row r="22" spans="1:10" ht="12" customHeight="1" x14ac:dyDescent="0.2">
      <c r="A22" s="7" t="str">
        <f>'Pregnant Women Participating'!A22</f>
        <v>Virginia</v>
      </c>
      <c r="B22" s="4">
        <v>23159</v>
      </c>
      <c r="C22" s="4">
        <v>22100</v>
      </c>
      <c r="D22" s="4">
        <v>21474</v>
      </c>
      <c r="E22" s="4">
        <v>21039</v>
      </c>
      <c r="F22" s="4">
        <v>20771</v>
      </c>
      <c r="G22" s="4">
        <v>21029</v>
      </c>
      <c r="H22" s="4">
        <v>21236</v>
      </c>
      <c r="I22" s="4">
        <v>20984</v>
      </c>
      <c r="J22" s="13">
        <f t="shared" si="1"/>
        <v>21474</v>
      </c>
    </row>
    <row r="23" spans="1:10" ht="12" customHeight="1" x14ac:dyDescent="0.2">
      <c r="A23" s="7" t="str">
        <f>'Pregnant Women Participating'!A23</f>
        <v>West Virginia</v>
      </c>
      <c r="B23" s="4">
        <v>7629</v>
      </c>
      <c r="C23" s="4">
        <v>7421</v>
      </c>
      <c r="D23" s="4">
        <v>7251</v>
      </c>
      <c r="E23" s="4">
        <v>7258</v>
      </c>
      <c r="F23" s="4">
        <v>7160</v>
      </c>
      <c r="G23" s="4">
        <v>7250</v>
      </c>
      <c r="H23" s="4">
        <v>7239</v>
      </c>
      <c r="I23" s="4">
        <v>7227</v>
      </c>
      <c r="J23" s="13">
        <f t="shared" si="1"/>
        <v>7304.375</v>
      </c>
    </row>
    <row r="24" spans="1:10" s="17" customFormat="1" ht="24.75" customHeight="1" x14ac:dyDescent="0.2">
      <c r="A24" s="14" t="str">
        <f>'Pregnant Women Participating'!A24</f>
        <v>Mid-Atlantic Region</v>
      </c>
      <c r="B24" s="15">
        <v>160060</v>
      </c>
      <c r="C24" s="15">
        <v>155409</v>
      </c>
      <c r="D24" s="15">
        <v>152390</v>
      </c>
      <c r="E24" s="15">
        <v>151268</v>
      </c>
      <c r="F24" s="15">
        <v>150304</v>
      </c>
      <c r="G24" s="15">
        <v>151774</v>
      </c>
      <c r="H24" s="15">
        <v>153175</v>
      </c>
      <c r="I24" s="15">
        <v>153072</v>
      </c>
      <c r="J24" s="16">
        <f t="shared" si="1"/>
        <v>153431.5</v>
      </c>
    </row>
    <row r="25" spans="1:10" ht="12" customHeight="1" x14ac:dyDescent="0.2">
      <c r="A25" s="7" t="str">
        <f>'Pregnant Women Participating'!A25</f>
        <v>Alabama</v>
      </c>
      <c r="B25" s="4">
        <v>23435</v>
      </c>
      <c r="C25" s="4">
        <v>22145</v>
      </c>
      <c r="D25" s="4">
        <v>22188</v>
      </c>
      <c r="E25" s="4">
        <v>22880</v>
      </c>
      <c r="F25" s="4">
        <v>22852</v>
      </c>
      <c r="G25" s="4">
        <v>23073</v>
      </c>
      <c r="H25" s="4">
        <v>23312</v>
      </c>
      <c r="I25" s="4">
        <v>23243</v>
      </c>
      <c r="J25" s="13">
        <f t="shared" si="1"/>
        <v>22891</v>
      </c>
    </row>
    <row r="26" spans="1:10" ht="12" customHeight="1" x14ac:dyDescent="0.2">
      <c r="A26" s="7" t="str">
        <f>'Pregnant Women Participating'!A26</f>
        <v>Florida</v>
      </c>
      <c r="B26" s="4">
        <v>95685</v>
      </c>
      <c r="C26" s="4">
        <v>91770</v>
      </c>
      <c r="D26" s="4">
        <v>89609</v>
      </c>
      <c r="E26" s="4">
        <v>88698</v>
      </c>
      <c r="F26" s="4">
        <v>86971</v>
      </c>
      <c r="G26" s="4">
        <v>87006</v>
      </c>
      <c r="H26" s="4">
        <v>86676</v>
      </c>
      <c r="I26" s="4">
        <v>84299</v>
      </c>
      <c r="J26" s="13">
        <f t="shared" si="1"/>
        <v>88839.25</v>
      </c>
    </row>
    <row r="27" spans="1:10" ht="12" customHeight="1" x14ac:dyDescent="0.2">
      <c r="A27" s="7" t="str">
        <f>'Pregnant Women Participating'!A27</f>
        <v>Georgia</v>
      </c>
      <c r="B27" s="4">
        <v>54528</v>
      </c>
      <c r="C27" s="4">
        <v>53643</v>
      </c>
      <c r="D27" s="4">
        <v>53040</v>
      </c>
      <c r="E27" s="4">
        <v>52999</v>
      </c>
      <c r="F27" s="4">
        <v>52722</v>
      </c>
      <c r="G27" s="4">
        <v>52378</v>
      </c>
      <c r="H27" s="4">
        <v>52180</v>
      </c>
      <c r="I27" s="4">
        <v>52171</v>
      </c>
      <c r="J27" s="13">
        <f t="shared" si="1"/>
        <v>52957.625</v>
      </c>
    </row>
    <row r="28" spans="1:10" ht="12" customHeight="1" x14ac:dyDescent="0.2">
      <c r="A28" s="7" t="str">
        <f>'Pregnant Women Participating'!A28</f>
        <v>Kentucky</v>
      </c>
      <c r="B28" s="4">
        <v>22400</v>
      </c>
      <c r="C28" s="4">
        <v>21665</v>
      </c>
      <c r="D28" s="4">
        <v>21262</v>
      </c>
      <c r="E28" s="4">
        <v>20918</v>
      </c>
      <c r="F28" s="4">
        <v>20950</v>
      </c>
      <c r="G28" s="4">
        <v>21142</v>
      </c>
      <c r="H28" s="4">
        <v>21300</v>
      </c>
      <c r="I28" s="4">
        <v>21277</v>
      </c>
      <c r="J28" s="13">
        <f t="shared" si="1"/>
        <v>21364.25</v>
      </c>
    </row>
    <row r="29" spans="1:10" ht="12" customHeight="1" x14ac:dyDescent="0.2">
      <c r="A29" s="7" t="str">
        <f>'Pregnant Women Participating'!A29</f>
        <v>Mississippi</v>
      </c>
      <c r="B29" s="4">
        <v>12725</v>
      </c>
      <c r="C29" s="4">
        <v>12601</v>
      </c>
      <c r="D29" s="4">
        <v>12038</v>
      </c>
      <c r="E29" s="4">
        <v>11205</v>
      </c>
      <c r="F29" s="4">
        <v>11665</v>
      </c>
      <c r="G29" s="4">
        <v>12046</v>
      </c>
      <c r="H29" s="4">
        <v>11806</v>
      </c>
      <c r="I29" s="4">
        <v>12659</v>
      </c>
      <c r="J29" s="13">
        <f t="shared" si="1"/>
        <v>12093.125</v>
      </c>
    </row>
    <row r="30" spans="1:10" ht="12" customHeight="1" x14ac:dyDescent="0.2">
      <c r="A30" s="7" t="str">
        <f>'Pregnant Women Participating'!A30</f>
        <v>North Carolina</v>
      </c>
      <c r="B30" s="4">
        <v>57973</v>
      </c>
      <c r="C30" s="4">
        <v>56206</v>
      </c>
      <c r="D30" s="4">
        <v>55236</v>
      </c>
      <c r="E30" s="4">
        <v>55074</v>
      </c>
      <c r="F30" s="4">
        <v>54490</v>
      </c>
      <c r="G30" s="4">
        <v>55278</v>
      </c>
      <c r="H30" s="4">
        <v>55243</v>
      </c>
      <c r="I30" s="4">
        <v>55181</v>
      </c>
      <c r="J30" s="13">
        <f t="shared" si="1"/>
        <v>55585.125</v>
      </c>
    </row>
    <row r="31" spans="1:10" ht="12" customHeight="1" x14ac:dyDescent="0.2">
      <c r="A31" s="7" t="str">
        <f>'Pregnant Women Participating'!A31</f>
        <v>South Carolina</v>
      </c>
      <c r="B31" s="4">
        <v>20918</v>
      </c>
      <c r="C31" s="4">
        <v>20223</v>
      </c>
      <c r="D31" s="4">
        <v>19859</v>
      </c>
      <c r="E31" s="4">
        <v>19726</v>
      </c>
      <c r="F31" s="4">
        <v>19462</v>
      </c>
      <c r="G31" s="4">
        <v>20067</v>
      </c>
      <c r="H31" s="4">
        <v>20705</v>
      </c>
      <c r="I31" s="4">
        <v>20807</v>
      </c>
      <c r="J31" s="13">
        <f t="shared" si="1"/>
        <v>20220.875</v>
      </c>
    </row>
    <row r="32" spans="1:10" ht="12" customHeight="1" x14ac:dyDescent="0.2">
      <c r="A32" s="7" t="str">
        <f>'Pregnant Women Participating'!A32</f>
        <v>Tennessee</v>
      </c>
      <c r="B32" s="4">
        <v>38210</v>
      </c>
      <c r="C32" s="4">
        <v>36791</v>
      </c>
      <c r="D32" s="4">
        <v>36323</v>
      </c>
      <c r="E32" s="4">
        <v>35355</v>
      </c>
      <c r="F32" s="4">
        <v>35531</v>
      </c>
      <c r="G32" s="4">
        <v>36132</v>
      </c>
      <c r="H32" s="4">
        <v>36547</v>
      </c>
      <c r="I32" s="4">
        <v>36160</v>
      </c>
      <c r="J32" s="13">
        <f t="shared" si="1"/>
        <v>36381.125</v>
      </c>
    </row>
    <row r="33" spans="1:10" ht="12" customHeight="1" x14ac:dyDescent="0.2">
      <c r="A33" s="7" t="str">
        <f>'Pregnant Women Participating'!A33</f>
        <v>Choctaw Indians, MS</v>
      </c>
      <c r="B33" s="4">
        <v>118</v>
      </c>
      <c r="C33" s="4">
        <v>116</v>
      </c>
      <c r="D33" s="4">
        <v>115</v>
      </c>
      <c r="E33" s="4">
        <v>123</v>
      </c>
      <c r="F33" s="4">
        <v>120</v>
      </c>
      <c r="G33" s="4">
        <v>118</v>
      </c>
      <c r="H33" s="4">
        <v>123</v>
      </c>
      <c r="I33" s="4">
        <v>107</v>
      </c>
      <c r="J33" s="13">
        <f t="shared" si="1"/>
        <v>117.5</v>
      </c>
    </row>
    <row r="34" spans="1:10" ht="12" customHeight="1" x14ac:dyDescent="0.2">
      <c r="A34" s="7" t="str">
        <f>'Pregnant Women Participating'!A34</f>
        <v>Eastern Cherokee, NC</v>
      </c>
      <c r="B34" s="4">
        <v>118</v>
      </c>
      <c r="C34" s="4">
        <v>113</v>
      </c>
      <c r="D34" s="4">
        <v>111</v>
      </c>
      <c r="E34" s="4">
        <v>121</v>
      </c>
      <c r="F34" s="4">
        <v>111</v>
      </c>
      <c r="G34" s="4">
        <v>110</v>
      </c>
      <c r="H34" s="4">
        <v>113</v>
      </c>
      <c r="I34" s="4">
        <v>117</v>
      </c>
      <c r="J34" s="13">
        <f t="shared" si="1"/>
        <v>114.25</v>
      </c>
    </row>
    <row r="35" spans="1:10" s="17" customFormat="1" ht="24.75" customHeight="1" x14ac:dyDescent="0.2">
      <c r="A35" s="14" t="str">
        <f>'Pregnant Women Participating'!A35</f>
        <v>Southeast Region</v>
      </c>
      <c r="B35" s="15">
        <v>326110</v>
      </c>
      <c r="C35" s="15">
        <v>315273</v>
      </c>
      <c r="D35" s="15">
        <v>309781</v>
      </c>
      <c r="E35" s="15">
        <v>307099</v>
      </c>
      <c r="F35" s="15">
        <v>304874</v>
      </c>
      <c r="G35" s="15">
        <v>307350</v>
      </c>
      <c r="H35" s="15">
        <v>308005</v>
      </c>
      <c r="I35" s="15">
        <v>306021</v>
      </c>
      <c r="J35" s="16">
        <f t="shared" si="1"/>
        <v>310564.125</v>
      </c>
    </row>
    <row r="36" spans="1:10" ht="12" customHeight="1" x14ac:dyDescent="0.2">
      <c r="A36" s="7" t="str">
        <f>'Pregnant Women Participating'!A36</f>
        <v>Illinois</v>
      </c>
      <c r="B36" s="4">
        <v>39690</v>
      </c>
      <c r="C36" s="4">
        <v>38172</v>
      </c>
      <c r="D36" s="4">
        <v>37182</v>
      </c>
      <c r="E36" s="4">
        <v>37113</v>
      </c>
      <c r="F36" s="4">
        <v>36724</v>
      </c>
      <c r="G36" s="4">
        <v>37161</v>
      </c>
      <c r="H36" s="4">
        <v>37501</v>
      </c>
      <c r="I36" s="4">
        <v>37287</v>
      </c>
      <c r="J36" s="13">
        <f t="shared" si="1"/>
        <v>37603.75</v>
      </c>
    </row>
    <row r="37" spans="1:10" ht="12" customHeight="1" x14ac:dyDescent="0.2">
      <c r="A37" s="7" t="str">
        <f>'Pregnant Women Participating'!A37</f>
        <v>Indiana</v>
      </c>
      <c r="B37" s="4">
        <v>34313</v>
      </c>
      <c r="C37" s="4">
        <v>33073</v>
      </c>
      <c r="D37" s="4">
        <v>32618</v>
      </c>
      <c r="E37" s="4">
        <v>32588</v>
      </c>
      <c r="F37" s="4">
        <v>32176</v>
      </c>
      <c r="G37" s="4">
        <v>32867</v>
      </c>
      <c r="H37" s="4">
        <v>32940</v>
      </c>
      <c r="I37" s="4">
        <v>32599</v>
      </c>
      <c r="J37" s="13">
        <f t="shared" si="1"/>
        <v>32896.75</v>
      </c>
    </row>
    <row r="38" spans="1:10" ht="12" customHeight="1" x14ac:dyDescent="0.2">
      <c r="A38" s="7" t="str">
        <f>'Pregnant Women Participating'!A38</f>
        <v>Iowa</v>
      </c>
      <c r="B38" s="4">
        <v>12295</v>
      </c>
      <c r="C38" s="4">
        <v>12048</v>
      </c>
      <c r="D38" s="4">
        <v>11832</v>
      </c>
      <c r="E38" s="4">
        <v>11702</v>
      </c>
      <c r="F38" s="4">
        <v>11628</v>
      </c>
      <c r="G38" s="4">
        <v>11565</v>
      </c>
      <c r="H38" s="4">
        <v>11613</v>
      </c>
      <c r="I38" s="4">
        <v>11478</v>
      </c>
      <c r="J38" s="13">
        <f t="shared" si="1"/>
        <v>11770.125</v>
      </c>
    </row>
    <row r="39" spans="1:10" ht="12" customHeight="1" x14ac:dyDescent="0.2">
      <c r="A39" s="7" t="str">
        <f>'Pregnant Women Participating'!A39</f>
        <v>Michigan</v>
      </c>
      <c r="B39" s="4">
        <v>39288</v>
      </c>
      <c r="C39" s="4">
        <v>38258</v>
      </c>
      <c r="D39" s="4">
        <v>37385</v>
      </c>
      <c r="E39" s="4">
        <v>37418</v>
      </c>
      <c r="F39" s="4">
        <v>37194</v>
      </c>
      <c r="G39" s="4">
        <v>37235</v>
      </c>
      <c r="H39" s="4">
        <v>37449</v>
      </c>
      <c r="I39" s="4">
        <v>37394</v>
      </c>
      <c r="J39" s="13">
        <f t="shared" si="1"/>
        <v>37702.625</v>
      </c>
    </row>
    <row r="40" spans="1:10" ht="12" customHeight="1" x14ac:dyDescent="0.2">
      <c r="A40" s="7" t="str">
        <f>'Pregnant Women Participating'!A40</f>
        <v>Minnesota</v>
      </c>
      <c r="B40" s="4">
        <v>23104</v>
      </c>
      <c r="C40" s="4">
        <v>22394</v>
      </c>
      <c r="D40" s="4">
        <v>22074</v>
      </c>
      <c r="E40" s="4">
        <v>21799</v>
      </c>
      <c r="F40" s="4">
        <v>21375</v>
      </c>
      <c r="G40" s="4">
        <v>21431</v>
      </c>
      <c r="H40" s="4">
        <v>21408</v>
      </c>
      <c r="I40" s="4">
        <v>21180</v>
      </c>
      <c r="J40" s="13">
        <f t="shared" si="1"/>
        <v>21845.625</v>
      </c>
    </row>
    <row r="41" spans="1:10" ht="12" customHeight="1" x14ac:dyDescent="0.2">
      <c r="A41" s="7" t="str">
        <f>'Pregnant Women Participating'!A41</f>
        <v>Ohio</v>
      </c>
      <c r="B41" s="4">
        <v>42191</v>
      </c>
      <c r="C41" s="4">
        <v>40910</v>
      </c>
      <c r="D41" s="4">
        <v>39982</v>
      </c>
      <c r="E41" s="4">
        <v>39556</v>
      </c>
      <c r="F41" s="4">
        <v>39417</v>
      </c>
      <c r="G41" s="4">
        <v>40044</v>
      </c>
      <c r="H41" s="4">
        <v>39999</v>
      </c>
      <c r="I41" s="4">
        <v>39702</v>
      </c>
      <c r="J41" s="13">
        <f t="shared" si="1"/>
        <v>40225.125</v>
      </c>
    </row>
    <row r="42" spans="1:10" ht="12" customHeight="1" x14ac:dyDescent="0.2">
      <c r="A42" s="7" t="str">
        <f>'Pregnant Women Participating'!A42</f>
        <v>Wisconsin</v>
      </c>
      <c r="B42" s="4">
        <v>19500</v>
      </c>
      <c r="C42" s="4">
        <v>19071</v>
      </c>
      <c r="D42" s="4">
        <v>18884</v>
      </c>
      <c r="E42" s="4">
        <v>18922</v>
      </c>
      <c r="F42" s="4">
        <v>18866</v>
      </c>
      <c r="G42" s="4">
        <v>18883</v>
      </c>
      <c r="H42" s="4">
        <v>18947</v>
      </c>
      <c r="I42" s="4">
        <v>18903</v>
      </c>
      <c r="J42" s="13">
        <f t="shared" si="1"/>
        <v>18997</v>
      </c>
    </row>
    <row r="43" spans="1:10" s="17" customFormat="1" ht="24.75" customHeight="1" x14ac:dyDescent="0.2">
      <c r="A43" s="14" t="str">
        <f>'Pregnant Women Participating'!A43</f>
        <v>Midwest Region</v>
      </c>
      <c r="B43" s="15">
        <v>210381</v>
      </c>
      <c r="C43" s="15">
        <v>203926</v>
      </c>
      <c r="D43" s="15">
        <v>199957</v>
      </c>
      <c r="E43" s="15">
        <v>199098</v>
      </c>
      <c r="F43" s="15">
        <v>197380</v>
      </c>
      <c r="G43" s="15">
        <v>199186</v>
      </c>
      <c r="H43" s="15">
        <v>199857</v>
      </c>
      <c r="I43" s="15">
        <v>198543</v>
      </c>
      <c r="J43" s="16">
        <f t="shared" si="1"/>
        <v>201041</v>
      </c>
    </row>
    <row r="44" spans="1:10" ht="12" customHeight="1" x14ac:dyDescent="0.2">
      <c r="A44" s="7" t="str">
        <f>'Pregnant Women Participating'!A44</f>
        <v>Arizona</v>
      </c>
      <c r="B44" s="4">
        <v>29973</v>
      </c>
      <c r="C44" s="4">
        <v>29226</v>
      </c>
      <c r="D44" s="4">
        <v>29149</v>
      </c>
      <c r="E44" s="4">
        <v>29196</v>
      </c>
      <c r="F44" s="4">
        <v>29169</v>
      </c>
      <c r="G44" s="4">
        <v>29631</v>
      </c>
      <c r="H44" s="4">
        <v>30121</v>
      </c>
      <c r="I44" s="4">
        <v>30151</v>
      </c>
      <c r="J44" s="13">
        <f t="shared" si="1"/>
        <v>29577</v>
      </c>
    </row>
    <row r="45" spans="1:10" ht="12" customHeight="1" x14ac:dyDescent="0.2">
      <c r="A45" s="7" t="str">
        <f>'Pregnant Women Participating'!A45</f>
        <v>Arkansas</v>
      </c>
      <c r="B45" s="4">
        <v>15693</v>
      </c>
      <c r="C45" s="4">
        <v>14489</v>
      </c>
      <c r="D45" s="4">
        <v>13888</v>
      </c>
      <c r="E45" s="4">
        <v>14524</v>
      </c>
      <c r="F45" s="4">
        <v>15094</v>
      </c>
      <c r="G45" s="4">
        <v>14823</v>
      </c>
      <c r="H45" s="4">
        <v>15182</v>
      </c>
      <c r="I45" s="4">
        <v>15150</v>
      </c>
      <c r="J45" s="13">
        <f t="shared" si="1"/>
        <v>14855.375</v>
      </c>
    </row>
    <row r="46" spans="1:10" ht="12" customHeight="1" x14ac:dyDescent="0.2">
      <c r="A46" s="7" t="str">
        <f>'Pregnant Women Participating'!A46</f>
        <v>Louisiana</v>
      </c>
      <c r="B46" s="4">
        <v>26334</v>
      </c>
      <c r="C46" s="4">
        <v>25460</v>
      </c>
      <c r="D46" s="4">
        <v>24910</v>
      </c>
      <c r="E46" s="4">
        <v>24650</v>
      </c>
      <c r="F46" s="4">
        <v>24789</v>
      </c>
      <c r="G46" s="4">
        <v>25161</v>
      </c>
      <c r="H46" s="4">
        <v>25463</v>
      </c>
      <c r="I46" s="4">
        <v>25350</v>
      </c>
      <c r="J46" s="13">
        <f t="shared" si="1"/>
        <v>25264.625</v>
      </c>
    </row>
    <row r="47" spans="1:10" ht="12" customHeight="1" x14ac:dyDescent="0.2">
      <c r="A47" s="7" t="str">
        <f>'Pregnant Women Participating'!A47</f>
        <v>New Mexico</v>
      </c>
      <c r="B47" s="4">
        <v>11043</v>
      </c>
      <c r="C47" s="4">
        <v>10098</v>
      </c>
      <c r="D47" s="4">
        <v>9902</v>
      </c>
      <c r="E47" s="4">
        <v>10558</v>
      </c>
      <c r="F47" s="4">
        <v>10618</v>
      </c>
      <c r="G47" s="4">
        <v>10511</v>
      </c>
      <c r="H47" s="4">
        <v>10594</v>
      </c>
      <c r="I47" s="4">
        <v>10323</v>
      </c>
      <c r="J47" s="13">
        <f t="shared" si="1"/>
        <v>10455.875</v>
      </c>
    </row>
    <row r="48" spans="1:10" ht="12" customHeight="1" x14ac:dyDescent="0.2">
      <c r="A48" s="7" t="str">
        <f>'Pregnant Women Participating'!A48</f>
        <v>Oklahoma</v>
      </c>
      <c r="B48" s="4">
        <v>18257</v>
      </c>
      <c r="C48" s="4">
        <v>17422</v>
      </c>
      <c r="D48" s="4">
        <v>17047</v>
      </c>
      <c r="E48" s="4">
        <v>16632</v>
      </c>
      <c r="F48" s="4">
        <v>16675</v>
      </c>
      <c r="G48" s="4">
        <v>16675</v>
      </c>
      <c r="H48" s="4">
        <v>16521</v>
      </c>
      <c r="I48" s="4">
        <v>17152</v>
      </c>
      <c r="J48" s="13">
        <f t="shared" si="1"/>
        <v>17047.625</v>
      </c>
    </row>
    <row r="49" spans="1:10" ht="12" customHeight="1" x14ac:dyDescent="0.2">
      <c r="A49" s="7" t="str">
        <f>'Pregnant Women Participating'!A49</f>
        <v>Texas</v>
      </c>
      <c r="B49" s="4">
        <v>209314</v>
      </c>
      <c r="C49" s="4">
        <v>202900</v>
      </c>
      <c r="D49" s="4">
        <v>198884</v>
      </c>
      <c r="E49" s="4">
        <v>196263</v>
      </c>
      <c r="F49" s="4">
        <v>196303</v>
      </c>
      <c r="G49" s="4">
        <v>197610</v>
      </c>
      <c r="H49" s="4">
        <v>198048</v>
      </c>
      <c r="I49" s="4">
        <v>195642</v>
      </c>
      <c r="J49" s="13">
        <f t="shared" si="1"/>
        <v>199370.5</v>
      </c>
    </row>
    <row r="50" spans="1:10" ht="12" customHeight="1" x14ac:dyDescent="0.2">
      <c r="A50" s="7" t="str">
        <f>'Pregnant Women Participating'!A50</f>
        <v>Utah</v>
      </c>
      <c r="B50" s="4">
        <v>10408</v>
      </c>
      <c r="C50" s="4">
        <v>10199</v>
      </c>
      <c r="D50" s="4">
        <v>10003</v>
      </c>
      <c r="E50" s="4">
        <v>9779</v>
      </c>
      <c r="F50" s="4">
        <v>9762</v>
      </c>
      <c r="G50" s="4">
        <v>9782</v>
      </c>
      <c r="H50" s="4">
        <v>9811</v>
      </c>
      <c r="I50" s="4">
        <v>9762</v>
      </c>
      <c r="J50" s="13">
        <f t="shared" si="1"/>
        <v>9938.25</v>
      </c>
    </row>
    <row r="51" spans="1:10" ht="12" customHeight="1" x14ac:dyDescent="0.2">
      <c r="A51" s="7" t="str">
        <f>'Pregnant Women Participating'!A51</f>
        <v>Inter-Tribal Council, AZ</v>
      </c>
      <c r="B51" s="4">
        <v>1175</v>
      </c>
      <c r="C51" s="4">
        <v>1148</v>
      </c>
      <c r="D51" s="4">
        <v>1139</v>
      </c>
      <c r="E51" s="4">
        <v>1157</v>
      </c>
      <c r="F51" s="4">
        <v>1115</v>
      </c>
      <c r="G51" s="4">
        <v>1161</v>
      </c>
      <c r="H51" s="4">
        <v>1196</v>
      </c>
      <c r="I51" s="4">
        <v>1192</v>
      </c>
      <c r="J51" s="13">
        <f t="shared" si="1"/>
        <v>1160.375</v>
      </c>
    </row>
    <row r="52" spans="1:10" ht="12" customHeight="1" x14ac:dyDescent="0.2">
      <c r="A52" s="7" t="str">
        <f>'Pregnant Women Participating'!A52</f>
        <v>Navajo Nation, AZ</v>
      </c>
      <c r="B52" s="4">
        <v>833</v>
      </c>
      <c r="C52" s="4">
        <v>776</v>
      </c>
      <c r="D52" s="4">
        <v>759</v>
      </c>
      <c r="E52" s="4">
        <v>804</v>
      </c>
      <c r="F52" s="4">
        <v>744</v>
      </c>
      <c r="G52" s="4">
        <v>757</v>
      </c>
      <c r="H52" s="4">
        <v>760</v>
      </c>
      <c r="I52" s="4">
        <v>741</v>
      </c>
      <c r="J52" s="13">
        <f t="shared" si="1"/>
        <v>771.75</v>
      </c>
    </row>
    <row r="53" spans="1:10" ht="12" customHeight="1" x14ac:dyDescent="0.2">
      <c r="A53" s="7" t="str">
        <f>'Pregnant Women Participating'!A53</f>
        <v>Acoma, Canoncito &amp; Laguna, NM</v>
      </c>
      <c r="B53" s="4">
        <v>54</v>
      </c>
      <c r="C53" s="4">
        <v>55</v>
      </c>
      <c r="D53" s="4">
        <v>55</v>
      </c>
      <c r="E53" s="4">
        <v>60</v>
      </c>
      <c r="F53" s="4">
        <v>53</v>
      </c>
      <c r="G53" s="4">
        <v>48</v>
      </c>
      <c r="H53" s="4">
        <v>44</v>
      </c>
      <c r="I53" s="4">
        <v>45</v>
      </c>
      <c r="J53" s="13">
        <f t="shared" si="1"/>
        <v>51.75</v>
      </c>
    </row>
    <row r="54" spans="1:10" ht="12" customHeight="1" x14ac:dyDescent="0.2">
      <c r="A54" s="7" t="str">
        <f>'Pregnant Women Participating'!A54</f>
        <v>Eight Northern Pueblos, NM</v>
      </c>
      <c r="B54" s="4">
        <v>67</v>
      </c>
      <c r="C54" s="4">
        <v>65</v>
      </c>
      <c r="D54" s="4">
        <v>65</v>
      </c>
      <c r="E54" s="4">
        <v>62</v>
      </c>
      <c r="F54" s="4">
        <v>61</v>
      </c>
      <c r="G54" s="4">
        <v>52</v>
      </c>
      <c r="H54" s="4">
        <v>59</v>
      </c>
      <c r="I54" s="4">
        <v>68</v>
      </c>
      <c r="J54" s="13">
        <f t="shared" si="1"/>
        <v>62.375</v>
      </c>
    </row>
    <row r="55" spans="1:10" ht="12" customHeight="1" x14ac:dyDescent="0.2">
      <c r="A55" s="7" t="str">
        <f>'Pregnant Women Participating'!A55</f>
        <v>Five Sandoval Pueblos, NM</v>
      </c>
      <c r="B55" s="4">
        <v>41</v>
      </c>
      <c r="C55" s="4">
        <v>38</v>
      </c>
      <c r="D55" s="4">
        <v>31</v>
      </c>
      <c r="E55" s="4">
        <v>38</v>
      </c>
      <c r="F55" s="4">
        <v>35</v>
      </c>
      <c r="G55" s="4">
        <v>37</v>
      </c>
      <c r="H55" s="4">
        <v>33</v>
      </c>
      <c r="I55" s="4">
        <v>28</v>
      </c>
      <c r="J55" s="13">
        <f t="shared" si="1"/>
        <v>35.125</v>
      </c>
    </row>
    <row r="56" spans="1:10" ht="12" customHeight="1" x14ac:dyDescent="0.2">
      <c r="A56" s="7" t="str">
        <f>'Pregnant Women Participating'!A56</f>
        <v>Isleta Pueblo, NM</v>
      </c>
      <c r="B56" s="4">
        <v>182</v>
      </c>
      <c r="C56" s="4">
        <v>169</v>
      </c>
      <c r="D56" s="4">
        <v>166</v>
      </c>
      <c r="E56" s="4">
        <v>168</v>
      </c>
      <c r="F56" s="4">
        <v>167</v>
      </c>
      <c r="G56" s="4">
        <v>166</v>
      </c>
      <c r="H56" s="4">
        <v>161</v>
      </c>
      <c r="I56" s="4">
        <v>171</v>
      </c>
      <c r="J56" s="13">
        <f t="shared" si="1"/>
        <v>168.75</v>
      </c>
    </row>
    <row r="57" spans="1:10" ht="12" customHeight="1" x14ac:dyDescent="0.2">
      <c r="A57" s="7" t="str">
        <f>'Pregnant Women Participating'!A57</f>
        <v>San Felipe Pueblo, NM</v>
      </c>
      <c r="B57" s="4">
        <v>42</v>
      </c>
      <c r="C57" s="4">
        <v>44</v>
      </c>
      <c r="D57" s="4">
        <v>33</v>
      </c>
      <c r="E57" s="4">
        <v>42</v>
      </c>
      <c r="F57" s="4">
        <v>40</v>
      </c>
      <c r="G57" s="4">
        <v>38</v>
      </c>
      <c r="H57" s="4">
        <v>43</v>
      </c>
      <c r="I57" s="4">
        <v>43</v>
      </c>
      <c r="J57" s="13">
        <f t="shared" si="1"/>
        <v>40.625</v>
      </c>
    </row>
    <row r="58" spans="1:10" ht="12" customHeight="1" x14ac:dyDescent="0.2">
      <c r="A58" s="7" t="str">
        <f>'Pregnant Women Participating'!A58</f>
        <v>Santo Domingo Tribe, NM</v>
      </c>
      <c r="B58" s="4">
        <v>22</v>
      </c>
      <c r="C58" s="4">
        <v>21</v>
      </c>
      <c r="D58" s="4">
        <v>15</v>
      </c>
      <c r="E58" s="4">
        <v>16</v>
      </c>
      <c r="F58" s="4">
        <v>15</v>
      </c>
      <c r="G58" s="4">
        <v>19</v>
      </c>
      <c r="H58" s="4">
        <v>21</v>
      </c>
      <c r="I58" s="4">
        <v>19</v>
      </c>
      <c r="J58" s="13">
        <f t="shared" si="1"/>
        <v>18.5</v>
      </c>
    </row>
    <row r="59" spans="1:10" ht="12" customHeight="1" x14ac:dyDescent="0.2">
      <c r="A59" s="7" t="str">
        <f>'Pregnant Women Participating'!A59</f>
        <v>Zuni Pueblo, NM</v>
      </c>
      <c r="B59" s="4">
        <v>107</v>
      </c>
      <c r="C59" s="4">
        <v>102</v>
      </c>
      <c r="D59" s="4">
        <v>101</v>
      </c>
      <c r="E59" s="4">
        <v>93</v>
      </c>
      <c r="F59" s="4">
        <v>90</v>
      </c>
      <c r="G59" s="4">
        <v>94</v>
      </c>
      <c r="H59" s="4">
        <v>83</v>
      </c>
      <c r="I59" s="4">
        <v>84</v>
      </c>
      <c r="J59" s="13">
        <f t="shared" si="1"/>
        <v>94.25</v>
      </c>
    </row>
    <row r="60" spans="1:10" ht="12" customHeight="1" x14ac:dyDescent="0.2">
      <c r="A60" s="7" t="str">
        <f>'Pregnant Women Participating'!A60</f>
        <v>Cherokee Nation, OK</v>
      </c>
      <c r="B60" s="4">
        <v>1270</v>
      </c>
      <c r="C60" s="4">
        <v>1220</v>
      </c>
      <c r="D60" s="4">
        <v>1237</v>
      </c>
      <c r="E60" s="4">
        <v>1245</v>
      </c>
      <c r="F60" s="4">
        <v>1239</v>
      </c>
      <c r="G60" s="4">
        <v>1240</v>
      </c>
      <c r="H60" s="4">
        <v>1286</v>
      </c>
      <c r="I60" s="4">
        <v>1287</v>
      </c>
      <c r="J60" s="13">
        <f t="shared" si="1"/>
        <v>1253</v>
      </c>
    </row>
    <row r="61" spans="1:10" ht="12" customHeight="1" x14ac:dyDescent="0.2">
      <c r="A61" s="7" t="str">
        <f>'Pregnant Women Participating'!A61</f>
        <v>Chickasaw Nation, OK</v>
      </c>
      <c r="B61" s="4">
        <v>813</v>
      </c>
      <c r="C61" s="4">
        <v>793</v>
      </c>
      <c r="D61" s="4">
        <v>796</v>
      </c>
      <c r="E61" s="4">
        <v>813</v>
      </c>
      <c r="F61" s="4">
        <v>780</v>
      </c>
      <c r="G61" s="4">
        <v>778</v>
      </c>
      <c r="H61" s="4">
        <v>797</v>
      </c>
      <c r="I61" s="4">
        <v>794</v>
      </c>
      <c r="J61" s="13">
        <f t="shared" si="1"/>
        <v>795.5</v>
      </c>
    </row>
    <row r="62" spans="1:10" ht="12" customHeight="1" x14ac:dyDescent="0.2">
      <c r="A62" s="7" t="str">
        <f>'Pregnant Women Participating'!A62</f>
        <v>Choctaw Nation, OK</v>
      </c>
      <c r="B62" s="4">
        <v>959</v>
      </c>
      <c r="C62" s="4">
        <v>957</v>
      </c>
      <c r="D62" s="4">
        <v>952</v>
      </c>
      <c r="E62" s="4">
        <v>976</v>
      </c>
      <c r="F62" s="4">
        <v>1004</v>
      </c>
      <c r="G62" s="4">
        <v>1004</v>
      </c>
      <c r="H62" s="4">
        <v>1020</v>
      </c>
      <c r="I62" s="4">
        <v>1017</v>
      </c>
      <c r="J62" s="13">
        <f t="shared" si="1"/>
        <v>986.125</v>
      </c>
    </row>
    <row r="63" spans="1:10" ht="12" customHeight="1" x14ac:dyDescent="0.2">
      <c r="A63" s="7" t="str">
        <f>'Pregnant Women Participating'!A63</f>
        <v>Citizen Potawatomi Nation, OK</v>
      </c>
      <c r="B63" s="4">
        <v>266</v>
      </c>
      <c r="C63" s="4">
        <v>257</v>
      </c>
      <c r="D63" s="4">
        <v>249</v>
      </c>
      <c r="E63" s="4">
        <v>245</v>
      </c>
      <c r="F63" s="4">
        <v>257</v>
      </c>
      <c r="G63" s="4">
        <v>253</v>
      </c>
      <c r="H63" s="4">
        <v>256</v>
      </c>
      <c r="I63" s="4">
        <v>256</v>
      </c>
      <c r="J63" s="13">
        <f t="shared" si="1"/>
        <v>254.875</v>
      </c>
    </row>
    <row r="64" spans="1:10" ht="12" customHeight="1" x14ac:dyDescent="0.2">
      <c r="A64" s="7" t="str">
        <f>'Pregnant Women Participating'!A64</f>
        <v>Inter-Tribal Council, OK</v>
      </c>
      <c r="B64" s="4">
        <v>121</v>
      </c>
      <c r="C64" s="4">
        <v>119</v>
      </c>
      <c r="D64" s="4">
        <v>128</v>
      </c>
      <c r="E64" s="4">
        <v>125</v>
      </c>
      <c r="F64" s="4">
        <v>133</v>
      </c>
      <c r="G64" s="4">
        <v>128</v>
      </c>
      <c r="H64" s="4">
        <v>119</v>
      </c>
      <c r="I64" s="4">
        <v>125</v>
      </c>
      <c r="J64" s="13">
        <f t="shared" si="1"/>
        <v>124.75</v>
      </c>
    </row>
    <row r="65" spans="1:10" ht="12" customHeight="1" x14ac:dyDescent="0.2">
      <c r="A65" s="7" t="str">
        <f>'Pregnant Women Participating'!A65</f>
        <v>Muscogee Creek Nation, OK</v>
      </c>
      <c r="B65" s="4">
        <v>382</v>
      </c>
      <c r="C65" s="4">
        <v>382</v>
      </c>
      <c r="D65" s="4">
        <v>367</v>
      </c>
      <c r="E65" s="4">
        <v>371</v>
      </c>
      <c r="F65" s="4">
        <v>374</v>
      </c>
      <c r="G65" s="4">
        <v>387</v>
      </c>
      <c r="H65" s="4">
        <v>380</v>
      </c>
      <c r="I65" s="4">
        <v>381</v>
      </c>
      <c r="J65" s="13">
        <f t="shared" si="1"/>
        <v>378</v>
      </c>
    </row>
    <row r="66" spans="1:10" ht="12" customHeight="1" x14ac:dyDescent="0.2">
      <c r="A66" s="7" t="str">
        <f>'Pregnant Women Participating'!A66</f>
        <v>Osage Tribal Council, OK</v>
      </c>
      <c r="B66" s="4">
        <v>471</v>
      </c>
      <c r="C66" s="4">
        <v>468</v>
      </c>
      <c r="D66" s="4">
        <v>446</v>
      </c>
      <c r="E66" s="4">
        <v>460</v>
      </c>
      <c r="F66" s="4">
        <v>474</v>
      </c>
      <c r="G66" s="4">
        <v>476</v>
      </c>
      <c r="H66" s="4">
        <v>468</v>
      </c>
      <c r="I66" s="4">
        <v>452</v>
      </c>
      <c r="J66" s="13">
        <f t="shared" si="1"/>
        <v>464.375</v>
      </c>
    </row>
    <row r="67" spans="1:10" ht="12" customHeight="1" x14ac:dyDescent="0.2">
      <c r="A67" s="7" t="str">
        <f>'Pregnant Women Participating'!A67</f>
        <v>Otoe-Missouria Tribe, OK</v>
      </c>
      <c r="B67" s="4">
        <v>100</v>
      </c>
      <c r="C67" s="4">
        <v>88</v>
      </c>
      <c r="D67" s="4">
        <v>89</v>
      </c>
      <c r="E67" s="4">
        <v>86</v>
      </c>
      <c r="F67" s="4">
        <v>81</v>
      </c>
      <c r="G67" s="4">
        <v>81</v>
      </c>
      <c r="H67" s="4">
        <v>84</v>
      </c>
      <c r="I67" s="4">
        <v>86</v>
      </c>
      <c r="J67" s="13">
        <f t="shared" si="1"/>
        <v>86.875</v>
      </c>
    </row>
    <row r="68" spans="1:10" ht="12" customHeight="1" x14ac:dyDescent="0.2">
      <c r="A68" s="7" t="str">
        <f>'Pregnant Women Participating'!A68</f>
        <v>Wichita, Caddo &amp; Delaware (WCD), OK</v>
      </c>
      <c r="B68" s="4">
        <v>815</v>
      </c>
      <c r="C68" s="4">
        <v>786</v>
      </c>
      <c r="D68" s="4">
        <v>782</v>
      </c>
      <c r="E68" s="4">
        <v>799</v>
      </c>
      <c r="F68" s="4">
        <v>812</v>
      </c>
      <c r="G68" s="4">
        <v>827</v>
      </c>
      <c r="H68" s="4">
        <v>824</v>
      </c>
      <c r="I68" s="4">
        <v>820</v>
      </c>
      <c r="J68" s="13">
        <f t="shared" si="1"/>
        <v>808.125</v>
      </c>
    </row>
    <row r="69" spans="1:10" s="17" customFormat="1" ht="24.75" customHeight="1" x14ac:dyDescent="0.2">
      <c r="A69" s="14" t="str">
        <f>'Pregnant Women Participating'!A69</f>
        <v>Southwest Region</v>
      </c>
      <c r="B69" s="15">
        <v>328742</v>
      </c>
      <c r="C69" s="15">
        <v>317282</v>
      </c>
      <c r="D69" s="15">
        <v>311193</v>
      </c>
      <c r="E69" s="15">
        <v>309162</v>
      </c>
      <c r="F69" s="15">
        <v>309884</v>
      </c>
      <c r="G69" s="15">
        <v>311739</v>
      </c>
      <c r="H69" s="15">
        <v>313374</v>
      </c>
      <c r="I69" s="15">
        <v>311139</v>
      </c>
      <c r="J69" s="16">
        <f t="shared" si="1"/>
        <v>314064.375</v>
      </c>
    </row>
    <row r="70" spans="1:10" ht="12" customHeight="1" x14ac:dyDescent="0.2">
      <c r="A70" s="7" t="str">
        <f>'Pregnant Women Participating'!A70</f>
        <v>Colorado</v>
      </c>
      <c r="B70" s="13">
        <v>21949</v>
      </c>
      <c r="C70" s="4">
        <v>21472</v>
      </c>
      <c r="D70" s="4">
        <v>21153</v>
      </c>
      <c r="E70" s="4">
        <v>21105</v>
      </c>
      <c r="F70" s="4">
        <v>21025</v>
      </c>
      <c r="G70" s="4">
        <v>21175</v>
      </c>
      <c r="H70" s="4">
        <v>21080</v>
      </c>
      <c r="I70" s="4">
        <v>20949</v>
      </c>
      <c r="J70" s="13">
        <f t="shared" si="1"/>
        <v>21238.5</v>
      </c>
    </row>
    <row r="71" spans="1:10" ht="12" customHeight="1" x14ac:dyDescent="0.2">
      <c r="A71" s="7" t="str">
        <f>'Pregnant Women Participating'!A71</f>
        <v>Kansas</v>
      </c>
      <c r="B71" s="13">
        <v>11157</v>
      </c>
      <c r="C71" s="4">
        <v>10580</v>
      </c>
      <c r="D71" s="4">
        <v>10426</v>
      </c>
      <c r="E71" s="4">
        <v>10546</v>
      </c>
      <c r="F71" s="4">
        <v>10435</v>
      </c>
      <c r="G71" s="4">
        <v>10519</v>
      </c>
      <c r="H71" s="4">
        <v>10635</v>
      </c>
      <c r="I71" s="4">
        <v>10431</v>
      </c>
      <c r="J71" s="13">
        <f t="shared" si="1"/>
        <v>10591.125</v>
      </c>
    </row>
    <row r="72" spans="1:10" ht="12" customHeight="1" x14ac:dyDescent="0.2">
      <c r="A72" s="7" t="str">
        <f>'Pregnant Women Participating'!A72</f>
        <v>Missouri</v>
      </c>
      <c r="B72" s="13">
        <v>23458</v>
      </c>
      <c r="C72" s="4">
        <v>22474</v>
      </c>
      <c r="D72" s="4">
        <v>21652</v>
      </c>
      <c r="E72" s="4">
        <v>21557</v>
      </c>
      <c r="F72" s="4">
        <v>21521</v>
      </c>
      <c r="G72" s="4">
        <v>21676</v>
      </c>
      <c r="H72" s="4">
        <v>22059</v>
      </c>
      <c r="I72" s="4">
        <v>21865</v>
      </c>
      <c r="J72" s="13">
        <f t="shared" si="1"/>
        <v>22032.75</v>
      </c>
    </row>
    <row r="73" spans="1:10" ht="12" customHeight="1" x14ac:dyDescent="0.2">
      <c r="A73" s="7" t="str">
        <f>'Pregnant Women Participating'!A73</f>
        <v>Montana</v>
      </c>
      <c r="B73" s="13">
        <v>3010</v>
      </c>
      <c r="C73" s="4">
        <v>2897</v>
      </c>
      <c r="D73" s="4">
        <v>2881</v>
      </c>
      <c r="E73" s="4">
        <v>2849</v>
      </c>
      <c r="F73" s="4">
        <v>2841</v>
      </c>
      <c r="G73" s="4">
        <v>2872</v>
      </c>
      <c r="H73" s="4">
        <v>2876</v>
      </c>
      <c r="I73" s="4">
        <v>2819</v>
      </c>
      <c r="J73" s="13">
        <f t="shared" si="1"/>
        <v>2880.625</v>
      </c>
    </row>
    <row r="74" spans="1:10" ht="12" customHeight="1" x14ac:dyDescent="0.2">
      <c r="A74" s="7" t="str">
        <f>'Pregnant Women Participating'!A74</f>
        <v>Nebraska</v>
      </c>
      <c r="B74" s="13">
        <v>7177</v>
      </c>
      <c r="C74" s="4">
        <v>7086</v>
      </c>
      <c r="D74" s="4">
        <v>6869</v>
      </c>
      <c r="E74" s="4">
        <v>6791</v>
      </c>
      <c r="F74" s="4">
        <v>6655</v>
      </c>
      <c r="G74" s="4">
        <v>6687</v>
      </c>
      <c r="H74" s="4">
        <v>6716</v>
      </c>
      <c r="I74" s="4">
        <v>6532</v>
      </c>
      <c r="J74" s="13">
        <f t="shared" si="1"/>
        <v>6814.125</v>
      </c>
    </row>
    <row r="75" spans="1:10" ht="12" customHeight="1" x14ac:dyDescent="0.2">
      <c r="A75" s="7" t="str">
        <f>'Pregnant Women Participating'!A75</f>
        <v>North Dakota</v>
      </c>
      <c r="B75" s="13">
        <v>2065</v>
      </c>
      <c r="C75" s="4">
        <v>2006</v>
      </c>
      <c r="D75" s="4">
        <v>1954</v>
      </c>
      <c r="E75" s="4">
        <v>1941</v>
      </c>
      <c r="F75" s="4">
        <v>1893</v>
      </c>
      <c r="G75" s="4">
        <v>1941</v>
      </c>
      <c r="H75" s="4">
        <v>1951</v>
      </c>
      <c r="I75" s="4">
        <v>1923</v>
      </c>
      <c r="J75" s="13">
        <f t="shared" si="1"/>
        <v>1959.25</v>
      </c>
    </row>
    <row r="76" spans="1:10" ht="12" customHeight="1" x14ac:dyDescent="0.2">
      <c r="A76" s="7" t="str">
        <f>'Pregnant Women Participating'!A76</f>
        <v>South Dakota</v>
      </c>
      <c r="B76" s="13">
        <v>3099</v>
      </c>
      <c r="C76" s="4">
        <v>3035</v>
      </c>
      <c r="D76" s="4">
        <v>3028</v>
      </c>
      <c r="E76" s="4">
        <v>3010</v>
      </c>
      <c r="F76" s="4">
        <v>3015</v>
      </c>
      <c r="G76" s="4">
        <v>3111</v>
      </c>
      <c r="H76" s="4">
        <v>3080</v>
      </c>
      <c r="I76" s="4">
        <v>3131</v>
      </c>
      <c r="J76" s="13">
        <f t="shared" si="1"/>
        <v>3063.625</v>
      </c>
    </row>
    <row r="77" spans="1:10" ht="12" customHeight="1" x14ac:dyDescent="0.2">
      <c r="A77" s="7" t="str">
        <f>'Pregnant Women Participating'!A77</f>
        <v>Wyoming</v>
      </c>
      <c r="B77" s="13">
        <v>1679</v>
      </c>
      <c r="C77" s="4">
        <v>1646</v>
      </c>
      <c r="D77" s="4">
        <v>1653</v>
      </c>
      <c r="E77" s="4">
        <v>1667</v>
      </c>
      <c r="F77" s="4">
        <v>1696</v>
      </c>
      <c r="G77" s="4">
        <v>1678</v>
      </c>
      <c r="H77" s="4">
        <v>1677</v>
      </c>
      <c r="I77" s="4">
        <v>1662</v>
      </c>
      <c r="J77" s="13">
        <f t="shared" si="1"/>
        <v>1669.75</v>
      </c>
    </row>
    <row r="78" spans="1:10" ht="12" customHeight="1" x14ac:dyDescent="0.2">
      <c r="A78" s="7" t="str">
        <f>'Pregnant Women Participating'!A78</f>
        <v>Ute Mountain Ute Tribe, CO</v>
      </c>
      <c r="B78" s="13">
        <v>31</v>
      </c>
      <c r="C78" s="4">
        <v>28</v>
      </c>
      <c r="D78" s="4">
        <v>28</v>
      </c>
      <c r="E78" s="4">
        <v>29</v>
      </c>
      <c r="F78" s="4">
        <v>29</v>
      </c>
      <c r="G78" s="4">
        <v>29</v>
      </c>
      <c r="H78" s="4">
        <v>28</v>
      </c>
      <c r="I78" s="4">
        <v>28</v>
      </c>
      <c r="J78" s="13">
        <f t="shared" si="1"/>
        <v>28.75</v>
      </c>
    </row>
    <row r="79" spans="1:10" ht="12" customHeight="1" x14ac:dyDescent="0.2">
      <c r="A79" s="7" t="str">
        <f>'Pregnant Women Participating'!A79</f>
        <v>Omaha Sioux, NE</v>
      </c>
      <c r="B79" s="13">
        <v>36</v>
      </c>
      <c r="C79" s="4">
        <v>36</v>
      </c>
      <c r="D79" s="4">
        <v>31</v>
      </c>
      <c r="E79" s="4">
        <v>33</v>
      </c>
      <c r="F79" s="4">
        <v>25</v>
      </c>
      <c r="G79" s="4">
        <v>25</v>
      </c>
      <c r="H79" s="4">
        <v>20</v>
      </c>
      <c r="I79" s="4">
        <v>19</v>
      </c>
      <c r="J79" s="13">
        <f t="shared" si="1"/>
        <v>28.125</v>
      </c>
    </row>
    <row r="80" spans="1:10" ht="12" customHeight="1" x14ac:dyDescent="0.2">
      <c r="A80" s="7" t="str">
        <f>'Pregnant Women Participating'!A80</f>
        <v>Santee Sioux, NE</v>
      </c>
      <c r="B80" s="13">
        <v>16</v>
      </c>
      <c r="C80" s="4">
        <v>12</v>
      </c>
      <c r="D80" s="4">
        <v>12</v>
      </c>
      <c r="E80" s="4">
        <v>13</v>
      </c>
      <c r="F80" s="4">
        <v>12</v>
      </c>
      <c r="G80" s="4">
        <v>11</v>
      </c>
      <c r="H80" s="4">
        <v>10</v>
      </c>
      <c r="I80" s="4">
        <v>8</v>
      </c>
      <c r="J80" s="13">
        <f t="shared" si="1"/>
        <v>11.75</v>
      </c>
    </row>
    <row r="81" spans="1:10" ht="12" customHeight="1" x14ac:dyDescent="0.2">
      <c r="A81" s="7" t="str">
        <f>'Pregnant Women Participating'!A81</f>
        <v>Winnebago Tribe, NE</v>
      </c>
      <c r="B81" s="13">
        <v>23</v>
      </c>
      <c r="C81" s="4">
        <v>19</v>
      </c>
      <c r="D81" s="4">
        <v>20</v>
      </c>
      <c r="E81" s="4">
        <v>21</v>
      </c>
      <c r="F81" s="4">
        <v>20</v>
      </c>
      <c r="G81" s="4">
        <v>25</v>
      </c>
      <c r="H81" s="4">
        <v>23</v>
      </c>
      <c r="I81" s="4">
        <v>24</v>
      </c>
      <c r="J81" s="13">
        <f t="shared" si="1"/>
        <v>21.875</v>
      </c>
    </row>
    <row r="82" spans="1:10" ht="12" customHeight="1" x14ac:dyDescent="0.2">
      <c r="A82" s="7" t="str">
        <f>'Pregnant Women Participating'!A82</f>
        <v>Standing Rock Sioux Tribe, ND</v>
      </c>
      <c r="B82" s="13">
        <v>33</v>
      </c>
      <c r="C82" s="4">
        <v>32</v>
      </c>
      <c r="D82" s="4">
        <v>29</v>
      </c>
      <c r="E82" s="4">
        <v>31</v>
      </c>
      <c r="F82" s="4">
        <v>32</v>
      </c>
      <c r="G82" s="4">
        <v>35</v>
      </c>
      <c r="H82" s="4">
        <v>38</v>
      </c>
      <c r="I82" s="4">
        <v>32</v>
      </c>
      <c r="J82" s="13">
        <f t="shared" si="1"/>
        <v>32.75</v>
      </c>
    </row>
    <row r="83" spans="1:10" ht="12" customHeight="1" x14ac:dyDescent="0.2">
      <c r="A83" s="7" t="str">
        <f>'Pregnant Women Participating'!A83</f>
        <v>Three Affiliated Tribes, ND</v>
      </c>
      <c r="B83" s="13">
        <v>17</v>
      </c>
      <c r="C83" s="4">
        <v>16</v>
      </c>
      <c r="D83" s="4">
        <v>16</v>
      </c>
      <c r="E83" s="4">
        <v>21</v>
      </c>
      <c r="F83" s="4">
        <v>19</v>
      </c>
      <c r="G83" s="4">
        <v>21</v>
      </c>
      <c r="H83" s="4">
        <v>20</v>
      </c>
      <c r="I83" s="4">
        <v>15</v>
      </c>
      <c r="J83" s="13">
        <f t="shared" si="1"/>
        <v>18.125</v>
      </c>
    </row>
    <row r="84" spans="1:10" ht="12" customHeight="1" x14ac:dyDescent="0.2">
      <c r="A84" s="7" t="str">
        <f>'Pregnant Women Participating'!A84</f>
        <v>Cheyenne River Sioux, SD</v>
      </c>
      <c r="B84" s="13">
        <v>87</v>
      </c>
      <c r="C84" s="4">
        <v>90</v>
      </c>
      <c r="D84" s="4">
        <v>92</v>
      </c>
      <c r="E84" s="4">
        <v>89</v>
      </c>
      <c r="F84" s="4">
        <v>85</v>
      </c>
      <c r="G84" s="4">
        <v>82</v>
      </c>
      <c r="H84" s="4">
        <v>84</v>
      </c>
      <c r="I84" s="4">
        <v>82</v>
      </c>
      <c r="J84" s="13">
        <f t="shared" si="1"/>
        <v>86.375</v>
      </c>
    </row>
    <row r="85" spans="1:10" ht="12" customHeight="1" x14ac:dyDescent="0.2">
      <c r="A85" s="7" t="str">
        <f>'Pregnant Women Participating'!A85</f>
        <v>Rosebud Sioux, SD</v>
      </c>
      <c r="B85" s="13">
        <v>171</v>
      </c>
      <c r="C85" s="4">
        <v>169</v>
      </c>
      <c r="D85" s="4">
        <v>157</v>
      </c>
      <c r="E85" s="4">
        <v>159</v>
      </c>
      <c r="F85" s="4">
        <v>148</v>
      </c>
      <c r="G85" s="4">
        <v>147</v>
      </c>
      <c r="H85" s="4">
        <v>150</v>
      </c>
      <c r="I85" s="4">
        <v>148</v>
      </c>
      <c r="J85" s="13">
        <f t="shared" si="1"/>
        <v>156.125</v>
      </c>
    </row>
    <row r="86" spans="1:10" ht="12" customHeight="1" x14ac:dyDescent="0.2">
      <c r="A86" s="7" t="str">
        <f>'Pregnant Women Participating'!A86</f>
        <v>Northern Arapahoe, WY</v>
      </c>
      <c r="B86" s="13">
        <v>50</v>
      </c>
      <c r="C86" s="4">
        <v>44</v>
      </c>
      <c r="D86" s="4">
        <v>41</v>
      </c>
      <c r="E86" s="4">
        <v>43</v>
      </c>
      <c r="F86" s="4">
        <v>40</v>
      </c>
      <c r="G86" s="4">
        <v>45</v>
      </c>
      <c r="H86" s="4">
        <v>51</v>
      </c>
      <c r="I86" s="4">
        <v>51</v>
      </c>
      <c r="J86" s="13">
        <f t="shared" si="1"/>
        <v>45.625</v>
      </c>
    </row>
    <row r="87" spans="1:10" ht="12" customHeight="1" x14ac:dyDescent="0.2">
      <c r="A87" s="7" t="str">
        <f>'Pregnant Women Participating'!A87</f>
        <v>Shoshone Tribe, WY</v>
      </c>
      <c r="B87" s="13">
        <v>30</v>
      </c>
      <c r="C87" s="4">
        <v>18</v>
      </c>
      <c r="D87" s="4">
        <v>20</v>
      </c>
      <c r="E87" s="4">
        <v>18</v>
      </c>
      <c r="F87" s="4">
        <v>20</v>
      </c>
      <c r="G87" s="4">
        <v>22</v>
      </c>
      <c r="H87" s="4">
        <v>24</v>
      </c>
      <c r="I87" s="4">
        <v>24</v>
      </c>
      <c r="J87" s="13">
        <f t="shared" si="1"/>
        <v>22</v>
      </c>
    </row>
    <row r="88" spans="1:10" s="17" customFormat="1" ht="24.75" customHeight="1" x14ac:dyDescent="0.2">
      <c r="A88" s="14" t="str">
        <f>'Pregnant Women Participating'!A88</f>
        <v>Mountain Plains</v>
      </c>
      <c r="B88" s="15">
        <v>74088</v>
      </c>
      <c r="C88" s="15">
        <v>71660</v>
      </c>
      <c r="D88" s="15">
        <v>70062</v>
      </c>
      <c r="E88" s="15">
        <v>69923</v>
      </c>
      <c r="F88" s="15">
        <v>69511</v>
      </c>
      <c r="G88" s="15">
        <v>70101</v>
      </c>
      <c r="H88" s="15">
        <v>70522</v>
      </c>
      <c r="I88" s="15">
        <v>69743</v>
      </c>
      <c r="J88" s="16">
        <f t="shared" si="1"/>
        <v>70701.25</v>
      </c>
    </row>
    <row r="89" spans="1:10" ht="12" customHeight="1" x14ac:dyDescent="0.2">
      <c r="A89" s="8" t="str">
        <f>'Pregnant Women Participating'!A89</f>
        <v>Alaska</v>
      </c>
      <c r="B89" s="13">
        <v>2939</v>
      </c>
      <c r="C89" s="4">
        <v>2917</v>
      </c>
      <c r="D89" s="4">
        <v>2864</v>
      </c>
      <c r="E89" s="4">
        <v>2836</v>
      </c>
      <c r="F89" s="4">
        <v>2826</v>
      </c>
      <c r="G89" s="4">
        <v>2824</v>
      </c>
      <c r="H89" s="4">
        <v>2819</v>
      </c>
      <c r="I89" s="4">
        <v>2805</v>
      </c>
      <c r="J89" s="13">
        <f t="shared" si="1"/>
        <v>2853.75</v>
      </c>
    </row>
    <row r="90" spans="1:10" ht="12" customHeight="1" x14ac:dyDescent="0.2">
      <c r="A90" s="8" t="str">
        <f>'Pregnant Women Participating'!A90</f>
        <v>American Samoa</v>
      </c>
      <c r="B90" s="13">
        <v>735</v>
      </c>
      <c r="C90" s="4">
        <v>715</v>
      </c>
      <c r="D90" s="4">
        <v>726</v>
      </c>
      <c r="E90" s="4">
        <v>763</v>
      </c>
      <c r="F90" s="4">
        <v>720</v>
      </c>
      <c r="G90" s="4">
        <v>752</v>
      </c>
      <c r="H90" s="4">
        <v>737</v>
      </c>
      <c r="I90" s="4">
        <v>719</v>
      </c>
      <c r="J90" s="13">
        <f t="shared" si="1"/>
        <v>733.375</v>
      </c>
    </row>
    <row r="91" spans="1:10" ht="12" customHeight="1" x14ac:dyDescent="0.2">
      <c r="A91" s="8" t="str">
        <f>'Pregnant Women Participating'!A91</f>
        <v>California</v>
      </c>
      <c r="B91" s="13">
        <v>207670</v>
      </c>
      <c r="C91" s="4">
        <v>200887</v>
      </c>
      <c r="D91" s="4">
        <v>199458</v>
      </c>
      <c r="E91" s="4">
        <v>201077</v>
      </c>
      <c r="F91" s="4">
        <v>199922</v>
      </c>
      <c r="G91" s="4">
        <v>202172</v>
      </c>
      <c r="H91" s="4">
        <v>201622</v>
      </c>
      <c r="I91" s="4">
        <v>200180</v>
      </c>
      <c r="J91" s="13">
        <f t="shared" si="1"/>
        <v>201623.5</v>
      </c>
    </row>
    <row r="92" spans="1:10" ht="12" customHeight="1" x14ac:dyDescent="0.2">
      <c r="A92" s="8" t="str">
        <f>'Pregnant Women Participating'!A92</f>
        <v>Guam</v>
      </c>
      <c r="B92" s="13">
        <v>1181</v>
      </c>
      <c r="C92" s="4">
        <v>1107</v>
      </c>
      <c r="D92" s="4">
        <v>1061</v>
      </c>
      <c r="E92" s="4">
        <v>1094</v>
      </c>
      <c r="F92" s="4">
        <v>1117</v>
      </c>
      <c r="G92" s="4">
        <v>1159</v>
      </c>
      <c r="H92" s="4">
        <v>1106</v>
      </c>
      <c r="I92" s="4">
        <v>1119</v>
      </c>
      <c r="J92" s="13">
        <f t="shared" si="1"/>
        <v>1118</v>
      </c>
    </row>
    <row r="93" spans="1:10" ht="12" customHeight="1" x14ac:dyDescent="0.2">
      <c r="A93" s="8" t="str">
        <f>'Pregnant Women Participating'!A93</f>
        <v>Hawaii</v>
      </c>
      <c r="B93" s="13">
        <v>5526</v>
      </c>
      <c r="C93" s="4">
        <v>5302</v>
      </c>
      <c r="D93" s="4">
        <v>5215</v>
      </c>
      <c r="E93" s="4">
        <v>5269</v>
      </c>
      <c r="F93" s="4">
        <v>5229</v>
      </c>
      <c r="G93" s="4">
        <v>5232</v>
      </c>
      <c r="H93" s="4">
        <v>5330</v>
      </c>
      <c r="I93" s="4">
        <v>5200</v>
      </c>
      <c r="J93" s="13">
        <f t="shared" si="1"/>
        <v>5287.875</v>
      </c>
    </row>
    <row r="94" spans="1:10" ht="12" customHeight="1" x14ac:dyDescent="0.2">
      <c r="A94" s="8" t="str">
        <f>'Pregnant Women Participating'!A94</f>
        <v>Idaho</v>
      </c>
      <c r="B94" s="13">
        <v>7096</v>
      </c>
      <c r="C94" s="4">
        <v>6857</v>
      </c>
      <c r="D94" s="4">
        <v>6754</v>
      </c>
      <c r="E94" s="4">
        <v>6791</v>
      </c>
      <c r="F94" s="4">
        <v>6764</v>
      </c>
      <c r="G94" s="4">
        <v>6718</v>
      </c>
      <c r="H94" s="4">
        <v>6723</v>
      </c>
      <c r="I94" s="4">
        <v>6645</v>
      </c>
      <c r="J94" s="13">
        <f t="shared" si="1"/>
        <v>6793.5</v>
      </c>
    </row>
    <row r="95" spans="1:10" ht="12" customHeight="1" x14ac:dyDescent="0.2">
      <c r="A95" s="8" t="str">
        <f>'Pregnant Women Participating'!A95</f>
        <v>Nevada</v>
      </c>
      <c r="B95" s="13">
        <v>10851</v>
      </c>
      <c r="C95" s="4">
        <v>10287</v>
      </c>
      <c r="D95" s="4">
        <v>10107</v>
      </c>
      <c r="E95" s="4">
        <v>9974</v>
      </c>
      <c r="F95" s="4">
        <v>9914</v>
      </c>
      <c r="G95" s="4">
        <v>9963</v>
      </c>
      <c r="H95" s="4">
        <v>10131</v>
      </c>
      <c r="I95" s="4">
        <v>10001</v>
      </c>
      <c r="J95" s="13">
        <f t="shared" si="1"/>
        <v>10153.5</v>
      </c>
    </row>
    <row r="96" spans="1:10" ht="12" customHeight="1" x14ac:dyDescent="0.2">
      <c r="A96" s="8" t="str">
        <f>'Pregnant Women Participating'!A96</f>
        <v>Oregon</v>
      </c>
      <c r="B96" s="13">
        <v>18473</v>
      </c>
      <c r="C96" s="4">
        <v>17952</v>
      </c>
      <c r="D96" s="4">
        <v>17759</v>
      </c>
      <c r="E96" s="4">
        <v>17879</v>
      </c>
      <c r="F96" s="4">
        <v>17782</v>
      </c>
      <c r="G96" s="4">
        <v>17831</v>
      </c>
      <c r="H96" s="4">
        <v>17858</v>
      </c>
      <c r="I96" s="4">
        <v>17781</v>
      </c>
      <c r="J96" s="13">
        <f t="shared" si="1"/>
        <v>17914.375</v>
      </c>
    </row>
    <row r="97" spans="1:10" ht="12" customHeight="1" x14ac:dyDescent="0.2">
      <c r="A97" s="8" t="str">
        <f>'Pregnant Women Participating'!A97</f>
        <v>Washington</v>
      </c>
      <c r="B97" s="13">
        <v>30629</v>
      </c>
      <c r="C97" s="4">
        <v>29573</v>
      </c>
      <c r="D97" s="4">
        <v>29366</v>
      </c>
      <c r="E97" s="4">
        <v>29600</v>
      </c>
      <c r="F97" s="4">
        <v>29351</v>
      </c>
      <c r="G97" s="4">
        <v>29613</v>
      </c>
      <c r="H97" s="4">
        <v>29707</v>
      </c>
      <c r="I97" s="4">
        <v>29425</v>
      </c>
      <c r="J97" s="13">
        <f t="shared" si="1"/>
        <v>29658</v>
      </c>
    </row>
    <row r="98" spans="1:10" ht="12" customHeight="1" x14ac:dyDescent="0.2">
      <c r="A98" s="8" t="str">
        <f>'Pregnant Women Participating'!A98</f>
        <v>Northern Marianas</v>
      </c>
      <c r="B98" s="13">
        <v>546</v>
      </c>
      <c r="C98" s="4">
        <v>533</v>
      </c>
      <c r="D98" s="4">
        <v>526</v>
      </c>
      <c r="E98" s="4">
        <v>526</v>
      </c>
      <c r="F98" s="4">
        <v>529</v>
      </c>
      <c r="G98" s="4">
        <v>544</v>
      </c>
      <c r="H98" s="4">
        <v>530</v>
      </c>
      <c r="I98" s="4">
        <v>516</v>
      </c>
      <c r="J98" s="13">
        <f t="shared" si="1"/>
        <v>531.25</v>
      </c>
    </row>
    <row r="99" spans="1:10" ht="12" customHeight="1" x14ac:dyDescent="0.2">
      <c r="A99" s="8" t="str">
        <f>'Pregnant Women Participating'!A99</f>
        <v>Inter-Tribal Council, NV</v>
      </c>
      <c r="B99" s="13">
        <v>87</v>
      </c>
      <c r="C99" s="4">
        <v>76</v>
      </c>
      <c r="D99" s="4">
        <v>79</v>
      </c>
      <c r="E99" s="4">
        <v>75</v>
      </c>
      <c r="F99" s="4">
        <v>79</v>
      </c>
      <c r="G99" s="4">
        <v>89</v>
      </c>
      <c r="H99" s="4">
        <v>100</v>
      </c>
      <c r="I99" s="4">
        <v>94</v>
      </c>
      <c r="J99" s="13">
        <f t="shared" si="1"/>
        <v>84.875</v>
      </c>
    </row>
    <row r="100" spans="1:10" s="17" customFormat="1" ht="24.75" customHeight="1" x14ac:dyDescent="0.2">
      <c r="A100" s="14" t="str">
        <f>'Pregnant Women Participating'!A100</f>
        <v>Western Region</v>
      </c>
      <c r="B100" s="15">
        <v>285733</v>
      </c>
      <c r="C100" s="15">
        <v>276206</v>
      </c>
      <c r="D100" s="15">
        <v>273915</v>
      </c>
      <c r="E100" s="15">
        <v>275884</v>
      </c>
      <c r="F100" s="15">
        <v>274233</v>
      </c>
      <c r="G100" s="15">
        <v>276897</v>
      </c>
      <c r="H100" s="15">
        <v>276663</v>
      </c>
      <c r="I100" s="15">
        <v>274485</v>
      </c>
      <c r="J100" s="16">
        <f t="shared" si="1"/>
        <v>276752</v>
      </c>
    </row>
    <row r="101" spans="1:10" s="31" customFormat="1" ht="16.5" customHeight="1" thickBot="1" x14ac:dyDescent="0.25">
      <c r="A101" s="28" t="str">
        <f>'Pregnant Women Participating'!A101</f>
        <v>TOTAL</v>
      </c>
      <c r="B101" s="29">
        <v>1530236</v>
      </c>
      <c r="C101" s="30">
        <v>1481573</v>
      </c>
      <c r="D101" s="30">
        <v>1457576</v>
      </c>
      <c r="E101" s="30">
        <v>1452569</v>
      </c>
      <c r="F101" s="30">
        <v>1444995</v>
      </c>
      <c r="G101" s="30">
        <v>1458049</v>
      </c>
      <c r="H101" s="30">
        <v>1463435</v>
      </c>
      <c r="I101" s="30">
        <v>1453732</v>
      </c>
      <c r="J101" s="29">
        <f t="shared" si="1"/>
        <v>1467770.625</v>
      </c>
    </row>
    <row r="102" spans="1:10" ht="12.75" customHeight="1" thickTop="1" x14ac:dyDescent="0.2">
      <c r="A102" s="9"/>
    </row>
    <row r="103" spans="1:10" x14ac:dyDescent="0.2">
      <c r="A103" s="9"/>
    </row>
    <row r="104" spans="1:10" customFormat="1" ht="12.75" x14ac:dyDescent="0.2">
      <c r="A104" s="10" t="s">
        <v>1</v>
      </c>
    </row>
  </sheetData>
  <phoneticPr fontId="2" type="noConversion"/>
  <pageMargins left="0.5" right="0.5" top="0.5" bottom="0.5" header="0.5" footer="0.3"/>
  <pageSetup scale="91" fitToHeight="0" orientation="landscape" r:id="rId1"/>
  <headerFooter alignWithMargins="0">
    <oddFooter>&amp;L&amp;6Source: National Data Bank, USDA/Food and Nutrition Service&amp;C&amp;6Page &amp;P of &amp;N&amp;R&amp;6Printed on: &amp;D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4"/>
  <sheetViews>
    <sheetView workbookViewId="0"/>
  </sheetViews>
  <sheetFormatPr defaultColWidth="9.140625" defaultRowHeight="12" x14ac:dyDescent="0.2"/>
  <cols>
    <col min="1" max="1" width="34.7109375" style="45" customWidth="1"/>
    <col min="2" max="8" width="11.7109375" style="45" customWidth="1"/>
    <col min="9" max="10" width="13.7109375" style="45" customWidth="1"/>
    <col min="11" max="16384" width="9.140625" style="45"/>
  </cols>
  <sheetData>
    <row r="1" spans="1:10" ht="12" customHeight="1" x14ac:dyDescent="0.2">
      <c r="A1" s="43" t="s">
        <v>29</v>
      </c>
      <c r="B1" s="44"/>
      <c r="C1" s="44"/>
      <c r="D1" s="44"/>
      <c r="E1" s="44"/>
      <c r="F1" s="44"/>
      <c r="G1" s="44"/>
      <c r="H1" s="44"/>
      <c r="I1" s="44"/>
    </row>
    <row r="2" spans="1:10" ht="12" customHeight="1" x14ac:dyDescent="0.2">
      <c r="A2" s="43" t="str">
        <f>'Pregnant Women Participating'!A2</f>
        <v>FISCAL YEAR 2026</v>
      </c>
      <c r="B2" s="44"/>
      <c r="C2" s="44"/>
      <c r="D2" s="44"/>
      <c r="E2" s="44"/>
      <c r="F2" s="44"/>
      <c r="G2" s="44"/>
      <c r="H2" s="44"/>
      <c r="I2" s="44"/>
    </row>
    <row r="3" spans="1:10" ht="12" customHeight="1" x14ac:dyDescent="0.2">
      <c r="A3" s="46" t="str">
        <f>'Pregnant Women Participating'!A3</f>
        <v>Data as of August 14, 2026</v>
      </c>
      <c r="B3" s="44"/>
      <c r="C3" s="44"/>
      <c r="D3" s="44"/>
      <c r="E3" s="44"/>
      <c r="F3" s="44"/>
      <c r="G3" s="44"/>
      <c r="H3" s="44"/>
      <c r="I3" s="44"/>
    </row>
    <row r="4" spans="1:10" ht="12" customHeight="1" x14ac:dyDescent="0.2">
      <c r="A4" s="44"/>
      <c r="B4" s="44"/>
      <c r="C4" s="44"/>
      <c r="D4" s="44"/>
      <c r="E4" s="44"/>
      <c r="F4" s="44"/>
      <c r="G4" s="44"/>
      <c r="H4" s="44"/>
      <c r="I4" s="44"/>
    </row>
    <row r="5" spans="1:10" ht="24" customHeight="1" x14ac:dyDescent="0.2">
      <c r="A5" s="47" t="s">
        <v>0</v>
      </c>
      <c r="B5" s="48">
        <f>DATE(RIGHT(A2,4)-1,10,1)</f>
        <v>45931</v>
      </c>
      <c r="C5" s="49">
        <f>DATE(RIGHT(A2,4)-1,11,1)</f>
        <v>45962</v>
      </c>
      <c r="D5" s="49">
        <f>DATE(RIGHT(A2,4)-1,12,1)</f>
        <v>45992</v>
      </c>
      <c r="E5" s="49">
        <f>DATE(RIGHT(A2,4),1,1)</f>
        <v>46023</v>
      </c>
      <c r="F5" s="49">
        <f>DATE(RIGHT(A2,4),2,1)</f>
        <v>46054</v>
      </c>
      <c r="G5" s="49">
        <f>DATE(RIGHT(A2,4),3,1)</f>
        <v>46082</v>
      </c>
      <c r="H5" s="49">
        <f>DATE(RIGHT(A2,4),4,1)</f>
        <v>46113</v>
      </c>
      <c r="I5" s="49">
        <f>DATE(RIGHT(A2,4),5,1)</f>
        <v>46143</v>
      </c>
      <c r="J5" s="50" t="s">
        <v>12</v>
      </c>
    </row>
    <row r="6" spans="1:10" ht="12" customHeight="1" x14ac:dyDescent="0.2">
      <c r="A6" s="51" t="str">
        <f>'Pregnant Women Participating'!A6</f>
        <v>Connecticut</v>
      </c>
      <c r="B6" s="52">
        <v>1877</v>
      </c>
      <c r="C6" s="53">
        <v>1811</v>
      </c>
      <c r="D6" s="53">
        <v>1792</v>
      </c>
      <c r="E6" s="53">
        <v>1786</v>
      </c>
      <c r="F6" s="53">
        <v>1752</v>
      </c>
      <c r="G6" s="53">
        <v>1767</v>
      </c>
      <c r="H6" s="53">
        <v>1757</v>
      </c>
      <c r="I6" s="53">
        <v>1732</v>
      </c>
      <c r="J6" s="52">
        <f t="shared" ref="J6:J101" si="0">IF(SUM(B6:I6)&gt;0,AVERAGE(B6:I6),"0")</f>
        <v>1784.25</v>
      </c>
    </row>
    <row r="7" spans="1:10" ht="12" customHeight="1" x14ac:dyDescent="0.2">
      <c r="A7" s="51" t="str">
        <f>'Pregnant Women Participating'!A7</f>
        <v>Maine</v>
      </c>
      <c r="B7" s="52">
        <v>1017</v>
      </c>
      <c r="C7" s="53">
        <v>964</v>
      </c>
      <c r="D7" s="53">
        <v>971</v>
      </c>
      <c r="E7" s="53">
        <v>984</v>
      </c>
      <c r="F7" s="53">
        <v>997</v>
      </c>
      <c r="G7" s="53">
        <v>981</v>
      </c>
      <c r="H7" s="53">
        <v>992</v>
      </c>
      <c r="I7" s="53">
        <v>1012</v>
      </c>
      <c r="J7" s="52">
        <f t="shared" si="0"/>
        <v>989.75</v>
      </c>
    </row>
    <row r="8" spans="1:10" ht="12" customHeight="1" x14ac:dyDescent="0.2">
      <c r="A8" s="51" t="str">
        <f>'Pregnant Women Participating'!A8</f>
        <v>Massachusetts</v>
      </c>
      <c r="B8" s="52">
        <v>4150</v>
      </c>
      <c r="C8" s="53">
        <v>4094</v>
      </c>
      <c r="D8" s="53">
        <v>4034</v>
      </c>
      <c r="E8" s="53">
        <v>4004</v>
      </c>
      <c r="F8" s="53">
        <v>3929</v>
      </c>
      <c r="G8" s="53">
        <v>3959</v>
      </c>
      <c r="H8" s="53">
        <v>4015</v>
      </c>
      <c r="I8" s="53">
        <v>4004</v>
      </c>
      <c r="J8" s="52">
        <f t="shared" si="0"/>
        <v>4023.625</v>
      </c>
    </row>
    <row r="9" spans="1:10" ht="12" customHeight="1" x14ac:dyDescent="0.2">
      <c r="A9" s="51" t="str">
        <f>'Pregnant Women Participating'!A9</f>
        <v>New Hampshire</v>
      </c>
      <c r="B9" s="52">
        <v>657</v>
      </c>
      <c r="C9" s="53">
        <v>615</v>
      </c>
      <c r="D9" s="53">
        <v>611</v>
      </c>
      <c r="E9" s="53">
        <v>636</v>
      </c>
      <c r="F9" s="53">
        <v>606</v>
      </c>
      <c r="G9" s="53">
        <v>614</v>
      </c>
      <c r="H9" s="53">
        <v>629</v>
      </c>
      <c r="I9" s="53">
        <v>638</v>
      </c>
      <c r="J9" s="52">
        <f t="shared" si="0"/>
        <v>625.75</v>
      </c>
    </row>
    <row r="10" spans="1:10" ht="12" customHeight="1" x14ac:dyDescent="0.2">
      <c r="A10" s="51" t="str">
        <f>'Pregnant Women Participating'!A10</f>
        <v>New York</v>
      </c>
      <c r="B10" s="52">
        <v>14788</v>
      </c>
      <c r="C10" s="53">
        <v>14495</v>
      </c>
      <c r="D10" s="53">
        <v>14509</v>
      </c>
      <c r="E10" s="53">
        <v>14459</v>
      </c>
      <c r="F10" s="53">
        <v>14475</v>
      </c>
      <c r="G10" s="53">
        <v>14698</v>
      </c>
      <c r="H10" s="53">
        <v>14594</v>
      </c>
      <c r="I10" s="53">
        <v>14496</v>
      </c>
      <c r="J10" s="52">
        <f t="shared" si="0"/>
        <v>14564.25</v>
      </c>
    </row>
    <row r="11" spans="1:10" ht="12" customHeight="1" x14ac:dyDescent="0.2">
      <c r="A11" s="51" t="str">
        <f>'Pregnant Women Participating'!A11</f>
        <v>Rhode Island</v>
      </c>
      <c r="B11" s="52">
        <v>573</v>
      </c>
      <c r="C11" s="53">
        <v>545</v>
      </c>
      <c r="D11" s="53">
        <v>552</v>
      </c>
      <c r="E11" s="53">
        <v>546</v>
      </c>
      <c r="F11" s="53">
        <v>507</v>
      </c>
      <c r="G11" s="53">
        <v>520</v>
      </c>
      <c r="H11" s="53">
        <v>517</v>
      </c>
      <c r="I11" s="53">
        <v>503</v>
      </c>
      <c r="J11" s="52">
        <f t="shared" si="0"/>
        <v>532.875</v>
      </c>
    </row>
    <row r="12" spans="1:10" ht="12" customHeight="1" x14ac:dyDescent="0.2">
      <c r="A12" s="51" t="str">
        <f>'Pregnant Women Participating'!A12</f>
        <v>Vermont</v>
      </c>
      <c r="B12" s="52">
        <v>663</v>
      </c>
      <c r="C12" s="53">
        <v>681</v>
      </c>
      <c r="D12" s="53">
        <v>690</v>
      </c>
      <c r="E12" s="53">
        <v>692</v>
      </c>
      <c r="F12" s="53">
        <v>698</v>
      </c>
      <c r="G12" s="53">
        <v>695</v>
      </c>
      <c r="H12" s="53">
        <v>714</v>
      </c>
      <c r="I12" s="53">
        <v>690</v>
      </c>
      <c r="J12" s="52">
        <f t="shared" si="0"/>
        <v>690.375</v>
      </c>
    </row>
    <row r="13" spans="1:10" ht="12" customHeight="1" x14ac:dyDescent="0.2">
      <c r="A13" s="51" t="str">
        <f>'Pregnant Women Participating'!A13</f>
        <v>Virgin Islands</v>
      </c>
      <c r="B13" s="52">
        <v>59</v>
      </c>
      <c r="C13" s="53">
        <v>56</v>
      </c>
      <c r="D13" s="53">
        <v>52</v>
      </c>
      <c r="E13" s="53">
        <v>55</v>
      </c>
      <c r="F13" s="53">
        <v>51</v>
      </c>
      <c r="G13" s="53">
        <v>47</v>
      </c>
      <c r="H13" s="53">
        <v>46</v>
      </c>
      <c r="I13" s="53">
        <v>0</v>
      </c>
      <c r="J13" s="52">
        <f t="shared" si="0"/>
        <v>45.75</v>
      </c>
    </row>
    <row r="14" spans="1:10" ht="12" customHeight="1" x14ac:dyDescent="0.2">
      <c r="A14" s="51" t="str">
        <f>'Pregnant Women Participating'!A14</f>
        <v>Pleasant Point, ME</v>
      </c>
      <c r="B14" s="52">
        <v>2</v>
      </c>
      <c r="C14" s="53">
        <v>1</v>
      </c>
      <c r="D14" s="53">
        <v>1</v>
      </c>
      <c r="E14" s="53">
        <v>1</v>
      </c>
      <c r="F14" s="53">
        <v>1</v>
      </c>
      <c r="G14" s="53">
        <v>1</v>
      </c>
      <c r="H14" s="53">
        <v>1</v>
      </c>
      <c r="I14" s="53">
        <v>1</v>
      </c>
      <c r="J14" s="52">
        <f t="shared" si="0"/>
        <v>1.125</v>
      </c>
    </row>
    <row r="15" spans="1:10" s="57" customFormat="1" ht="24.75" customHeight="1" x14ac:dyDescent="0.2">
      <c r="A15" s="54" t="str">
        <f>'Pregnant Women Participating'!A15</f>
        <v>Northeast Region</v>
      </c>
      <c r="B15" s="55">
        <v>23786</v>
      </c>
      <c r="C15" s="56">
        <v>23262</v>
      </c>
      <c r="D15" s="56">
        <v>23212</v>
      </c>
      <c r="E15" s="56">
        <v>23163</v>
      </c>
      <c r="F15" s="56">
        <v>23016</v>
      </c>
      <c r="G15" s="56">
        <v>23282</v>
      </c>
      <c r="H15" s="56">
        <v>23265</v>
      </c>
      <c r="I15" s="56">
        <v>23076</v>
      </c>
      <c r="J15" s="55">
        <f t="shared" si="0"/>
        <v>23257.75</v>
      </c>
    </row>
    <row r="16" spans="1:10" ht="12" customHeight="1" x14ac:dyDescent="0.2">
      <c r="A16" s="51" t="str">
        <f>'Pregnant Women Participating'!A16</f>
        <v>Delaware</v>
      </c>
      <c r="B16" s="53">
        <v>606</v>
      </c>
      <c r="C16" s="53">
        <v>610</v>
      </c>
      <c r="D16" s="53">
        <v>606</v>
      </c>
      <c r="E16" s="53">
        <v>607</v>
      </c>
      <c r="F16" s="53">
        <v>602</v>
      </c>
      <c r="G16" s="53">
        <v>602</v>
      </c>
      <c r="H16" s="53">
        <v>591</v>
      </c>
      <c r="I16" s="53">
        <v>591</v>
      </c>
      <c r="J16" s="52">
        <f t="shared" si="0"/>
        <v>601.875</v>
      </c>
    </row>
    <row r="17" spans="1:10" ht="12" customHeight="1" x14ac:dyDescent="0.2">
      <c r="A17" s="51" t="str">
        <f>'Pregnant Women Participating'!A17</f>
        <v>District of Columbia</v>
      </c>
      <c r="B17" s="53">
        <v>308</v>
      </c>
      <c r="C17" s="53">
        <v>301</v>
      </c>
      <c r="D17" s="53">
        <v>301</v>
      </c>
      <c r="E17" s="53">
        <v>299</v>
      </c>
      <c r="F17" s="53">
        <v>286</v>
      </c>
      <c r="G17" s="53">
        <v>274</v>
      </c>
      <c r="H17" s="53">
        <v>266</v>
      </c>
      <c r="I17" s="53">
        <v>268</v>
      </c>
      <c r="J17" s="52">
        <f t="shared" si="0"/>
        <v>287.875</v>
      </c>
    </row>
    <row r="18" spans="1:10" ht="12" customHeight="1" x14ac:dyDescent="0.2">
      <c r="A18" s="51" t="str">
        <f>'Pregnant Women Participating'!A18</f>
        <v>Maryland</v>
      </c>
      <c r="B18" s="53">
        <v>4811</v>
      </c>
      <c r="C18" s="53">
        <v>4558</v>
      </c>
      <c r="D18" s="53">
        <v>4441</v>
      </c>
      <c r="E18" s="53">
        <v>4392</v>
      </c>
      <c r="F18" s="53">
        <v>4254</v>
      </c>
      <c r="G18" s="53">
        <v>4308</v>
      </c>
      <c r="H18" s="53">
        <v>4301</v>
      </c>
      <c r="I18" s="53">
        <v>4346</v>
      </c>
      <c r="J18" s="52">
        <f t="shared" si="0"/>
        <v>4426.375</v>
      </c>
    </row>
    <row r="19" spans="1:10" ht="12" customHeight="1" x14ac:dyDescent="0.2">
      <c r="A19" s="51" t="str">
        <f>'Pregnant Women Participating'!A19</f>
        <v>New Jersey</v>
      </c>
      <c r="B19" s="53">
        <v>6007</v>
      </c>
      <c r="C19" s="53">
        <v>5976</v>
      </c>
      <c r="D19" s="53">
        <v>5862</v>
      </c>
      <c r="E19" s="53">
        <v>5887</v>
      </c>
      <c r="F19" s="53">
        <v>5958</v>
      </c>
      <c r="G19" s="53">
        <v>5986</v>
      </c>
      <c r="H19" s="53">
        <v>5983</v>
      </c>
      <c r="I19" s="53">
        <v>5865</v>
      </c>
      <c r="J19" s="52">
        <f t="shared" si="0"/>
        <v>5940.5</v>
      </c>
    </row>
    <row r="20" spans="1:10" ht="12" customHeight="1" x14ac:dyDescent="0.2">
      <c r="A20" s="51" t="str">
        <f>'Pregnant Women Participating'!A20</f>
        <v>Pennsylvania</v>
      </c>
      <c r="B20" s="53">
        <v>5959</v>
      </c>
      <c r="C20" s="53">
        <v>5833</v>
      </c>
      <c r="D20" s="53">
        <v>5742</v>
      </c>
      <c r="E20" s="53">
        <v>5659</v>
      </c>
      <c r="F20" s="53">
        <v>5697</v>
      </c>
      <c r="G20" s="53">
        <v>5685</v>
      </c>
      <c r="H20" s="53">
        <v>5778</v>
      </c>
      <c r="I20" s="53">
        <v>5652</v>
      </c>
      <c r="J20" s="52">
        <f t="shared" si="0"/>
        <v>5750.625</v>
      </c>
    </row>
    <row r="21" spans="1:10" ht="12" customHeight="1" x14ac:dyDescent="0.2">
      <c r="A21" s="51" t="str">
        <f>'Pregnant Women Participating'!A21</f>
        <v>Puerto Rico</v>
      </c>
      <c r="B21" s="53">
        <v>2447</v>
      </c>
      <c r="C21" s="53">
        <v>2359</v>
      </c>
      <c r="D21" s="53">
        <v>2356</v>
      </c>
      <c r="E21" s="53">
        <v>2347</v>
      </c>
      <c r="F21" s="53">
        <v>2375</v>
      </c>
      <c r="G21" s="53">
        <v>2342</v>
      </c>
      <c r="H21" s="53">
        <v>2376</v>
      </c>
      <c r="I21" s="53">
        <v>2355</v>
      </c>
      <c r="J21" s="52">
        <f t="shared" si="0"/>
        <v>2369.625</v>
      </c>
    </row>
    <row r="22" spans="1:10" ht="12" customHeight="1" x14ac:dyDescent="0.2">
      <c r="A22" s="51" t="str">
        <f>'Pregnant Women Participating'!A22</f>
        <v>Virginia</v>
      </c>
      <c r="B22" s="53">
        <v>3812</v>
      </c>
      <c r="C22" s="53">
        <v>3690</v>
      </c>
      <c r="D22" s="53">
        <v>3686</v>
      </c>
      <c r="E22" s="53">
        <v>3564</v>
      </c>
      <c r="F22" s="53">
        <v>3538</v>
      </c>
      <c r="G22" s="53">
        <v>3541</v>
      </c>
      <c r="H22" s="53">
        <v>3531</v>
      </c>
      <c r="I22" s="53">
        <v>3455</v>
      </c>
      <c r="J22" s="52">
        <f t="shared" si="0"/>
        <v>3602.125</v>
      </c>
    </row>
    <row r="23" spans="1:10" ht="12" customHeight="1" x14ac:dyDescent="0.2">
      <c r="A23" s="51" t="str">
        <f>'Pregnant Women Participating'!A23</f>
        <v>West Virginia</v>
      </c>
      <c r="B23" s="53">
        <v>1417</v>
      </c>
      <c r="C23" s="53">
        <v>1407</v>
      </c>
      <c r="D23" s="53">
        <v>1408</v>
      </c>
      <c r="E23" s="53">
        <v>1395</v>
      </c>
      <c r="F23" s="53">
        <v>1391</v>
      </c>
      <c r="G23" s="53">
        <v>1402</v>
      </c>
      <c r="H23" s="53">
        <v>1388</v>
      </c>
      <c r="I23" s="53">
        <v>1371</v>
      </c>
      <c r="J23" s="52">
        <f t="shared" si="0"/>
        <v>1397.375</v>
      </c>
    </row>
    <row r="24" spans="1:10" s="57" customFormat="1" ht="24.75" customHeight="1" x14ac:dyDescent="0.2">
      <c r="A24" s="54" t="str">
        <f>'Pregnant Women Participating'!A24</f>
        <v>Mid-Atlantic Region</v>
      </c>
      <c r="B24" s="56">
        <v>25367</v>
      </c>
      <c r="C24" s="56">
        <v>24734</v>
      </c>
      <c r="D24" s="56">
        <v>24402</v>
      </c>
      <c r="E24" s="56">
        <v>24150</v>
      </c>
      <c r="F24" s="56">
        <v>24101</v>
      </c>
      <c r="G24" s="56">
        <v>24140</v>
      </c>
      <c r="H24" s="56">
        <v>24214</v>
      </c>
      <c r="I24" s="56">
        <v>23903</v>
      </c>
      <c r="J24" s="55">
        <f t="shared" si="0"/>
        <v>24376.375</v>
      </c>
    </row>
    <row r="25" spans="1:10" ht="12" customHeight="1" x14ac:dyDescent="0.2">
      <c r="A25" s="51" t="str">
        <f>'Pregnant Women Participating'!A25</f>
        <v>Alabama</v>
      </c>
      <c r="B25" s="53">
        <v>2481</v>
      </c>
      <c r="C25" s="53">
        <v>2363</v>
      </c>
      <c r="D25" s="53">
        <v>2350</v>
      </c>
      <c r="E25" s="53">
        <v>2381</v>
      </c>
      <c r="F25" s="53">
        <v>2399</v>
      </c>
      <c r="G25" s="53">
        <v>2394</v>
      </c>
      <c r="H25" s="53">
        <v>2381</v>
      </c>
      <c r="I25" s="53">
        <v>2380</v>
      </c>
      <c r="J25" s="52">
        <f t="shared" si="0"/>
        <v>2391.125</v>
      </c>
    </row>
    <row r="26" spans="1:10" ht="12" customHeight="1" x14ac:dyDescent="0.2">
      <c r="A26" s="51" t="str">
        <f>'Pregnant Women Participating'!A26</f>
        <v>Florida</v>
      </c>
      <c r="B26" s="53">
        <v>15941</v>
      </c>
      <c r="C26" s="53">
        <v>15288</v>
      </c>
      <c r="D26" s="53">
        <v>14984</v>
      </c>
      <c r="E26" s="53">
        <v>14802</v>
      </c>
      <c r="F26" s="53">
        <v>14617</v>
      </c>
      <c r="G26" s="53">
        <v>14759</v>
      </c>
      <c r="H26" s="53">
        <v>14797</v>
      </c>
      <c r="I26" s="53">
        <v>14565</v>
      </c>
      <c r="J26" s="52">
        <f t="shared" si="0"/>
        <v>14969.125</v>
      </c>
    </row>
    <row r="27" spans="1:10" ht="12" customHeight="1" x14ac:dyDescent="0.2">
      <c r="A27" s="51" t="str">
        <f>'Pregnant Women Participating'!A27</f>
        <v>Georgia</v>
      </c>
      <c r="B27" s="53">
        <v>7998</v>
      </c>
      <c r="C27" s="53">
        <v>7925</v>
      </c>
      <c r="D27" s="53">
        <v>7899</v>
      </c>
      <c r="E27" s="53">
        <v>7916</v>
      </c>
      <c r="F27" s="53">
        <v>7880</v>
      </c>
      <c r="G27" s="53">
        <v>7881</v>
      </c>
      <c r="H27" s="53">
        <v>7798</v>
      </c>
      <c r="I27" s="53">
        <v>7727</v>
      </c>
      <c r="J27" s="52">
        <f t="shared" si="0"/>
        <v>7878</v>
      </c>
    </row>
    <row r="28" spans="1:10" ht="12" customHeight="1" x14ac:dyDescent="0.2">
      <c r="A28" s="51" t="str">
        <f>'Pregnant Women Participating'!A28</f>
        <v>Kentucky</v>
      </c>
      <c r="B28" s="53">
        <v>2957</v>
      </c>
      <c r="C28" s="53">
        <v>2915</v>
      </c>
      <c r="D28" s="53">
        <v>2851</v>
      </c>
      <c r="E28" s="53">
        <v>2839</v>
      </c>
      <c r="F28" s="53">
        <v>2807</v>
      </c>
      <c r="G28" s="53">
        <v>2864</v>
      </c>
      <c r="H28" s="53">
        <v>2834</v>
      </c>
      <c r="I28" s="53">
        <v>2849</v>
      </c>
      <c r="J28" s="52">
        <f t="shared" si="0"/>
        <v>2864.5</v>
      </c>
    </row>
    <row r="29" spans="1:10" ht="12" customHeight="1" x14ac:dyDescent="0.2">
      <c r="A29" s="51" t="str">
        <f>'Pregnant Women Participating'!A29</f>
        <v>Mississippi</v>
      </c>
      <c r="B29" s="53">
        <v>1169</v>
      </c>
      <c r="C29" s="53">
        <v>1163</v>
      </c>
      <c r="D29" s="53">
        <v>1087</v>
      </c>
      <c r="E29" s="53">
        <v>1023</v>
      </c>
      <c r="F29" s="53">
        <v>1047</v>
      </c>
      <c r="G29" s="53">
        <v>1083</v>
      </c>
      <c r="H29" s="53">
        <v>1044</v>
      </c>
      <c r="I29" s="53">
        <v>1082</v>
      </c>
      <c r="J29" s="52">
        <f t="shared" si="0"/>
        <v>1087.25</v>
      </c>
    </row>
    <row r="30" spans="1:10" ht="12" customHeight="1" x14ac:dyDescent="0.2">
      <c r="A30" s="51" t="str">
        <f>'Pregnant Women Participating'!A30</f>
        <v>North Carolina</v>
      </c>
      <c r="B30" s="53">
        <v>10613</v>
      </c>
      <c r="C30" s="53">
        <v>10336</v>
      </c>
      <c r="D30" s="53">
        <v>10264</v>
      </c>
      <c r="E30" s="53">
        <v>10369</v>
      </c>
      <c r="F30" s="53">
        <v>10333</v>
      </c>
      <c r="G30" s="53">
        <v>10397</v>
      </c>
      <c r="H30" s="53">
        <v>10271</v>
      </c>
      <c r="I30" s="53">
        <v>10299</v>
      </c>
      <c r="J30" s="52">
        <f t="shared" si="0"/>
        <v>10360.25</v>
      </c>
    </row>
    <row r="31" spans="1:10" ht="12" customHeight="1" x14ac:dyDescent="0.2">
      <c r="A31" s="51" t="str">
        <f>'Pregnant Women Participating'!A31</f>
        <v>South Carolina</v>
      </c>
      <c r="B31" s="53">
        <v>2769</v>
      </c>
      <c r="C31" s="53">
        <v>2664</v>
      </c>
      <c r="D31" s="53">
        <v>2631</v>
      </c>
      <c r="E31" s="53">
        <v>2607</v>
      </c>
      <c r="F31" s="53">
        <v>2563</v>
      </c>
      <c r="G31" s="53">
        <v>2595</v>
      </c>
      <c r="H31" s="53">
        <v>2679</v>
      </c>
      <c r="I31" s="53">
        <v>2681</v>
      </c>
      <c r="J31" s="52">
        <f t="shared" si="0"/>
        <v>2648.625</v>
      </c>
    </row>
    <row r="32" spans="1:10" ht="12" customHeight="1" x14ac:dyDescent="0.2">
      <c r="A32" s="51" t="str">
        <f>'Pregnant Women Participating'!A32</f>
        <v>Tennessee</v>
      </c>
      <c r="B32" s="53">
        <v>5643</v>
      </c>
      <c r="C32" s="53">
        <v>5414</v>
      </c>
      <c r="D32" s="53">
        <v>5298</v>
      </c>
      <c r="E32" s="53">
        <v>5209</v>
      </c>
      <c r="F32" s="53">
        <v>5283</v>
      </c>
      <c r="G32" s="53">
        <v>5360</v>
      </c>
      <c r="H32" s="53">
        <v>5393</v>
      </c>
      <c r="I32" s="53">
        <v>5268</v>
      </c>
      <c r="J32" s="52">
        <f t="shared" si="0"/>
        <v>5358.5</v>
      </c>
    </row>
    <row r="33" spans="1:10" ht="12" customHeight="1" x14ac:dyDescent="0.2">
      <c r="A33" s="51" t="str">
        <f>'Pregnant Women Participating'!A33</f>
        <v>Choctaw Indians, MS</v>
      </c>
      <c r="B33" s="53">
        <v>4</v>
      </c>
      <c r="C33" s="53">
        <v>5</v>
      </c>
      <c r="D33" s="53">
        <v>4</v>
      </c>
      <c r="E33" s="53">
        <v>5</v>
      </c>
      <c r="F33" s="53">
        <v>4</v>
      </c>
      <c r="G33" s="53">
        <v>4</v>
      </c>
      <c r="H33" s="53">
        <v>4</v>
      </c>
      <c r="I33" s="53">
        <v>6</v>
      </c>
      <c r="J33" s="52">
        <f t="shared" si="0"/>
        <v>4.5</v>
      </c>
    </row>
    <row r="34" spans="1:10" ht="12" customHeight="1" x14ac:dyDescent="0.2">
      <c r="A34" s="51" t="str">
        <f>'Pregnant Women Participating'!A34</f>
        <v>Eastern Cherokee, NC</v>
      </c>
      <c r="B34" s="53">
        <v>30</v>
      </c>
      <c r="C34" s="53">
        <v>31</v>
      </c>
      <c r="D34" s="53">
        <v>31</v>
      </c>
      <c r="E34" s="53">
        <v>32</v>
      </c>
      <c r="F34" s="53">
        <v>32</v>
      </c>
      <c r="G34" s="53">
        <v>31</v>
      </c>
      <c r="H34" s="53">
        <v>33</v>
      </c>
      <c r="I34" s="53">
        <v>35</v>
      </c>
      <c r="J34" s="52">
        <f t="shared" si="0"/>
        <v>31.875</v>
      </c>
    </row>
    <row r="35" spans="1:10" s="57" customFormat="1" ht="24.75" customHeight="1" x14ac:dyDescent="0.2">
      <c r="A35" s="54" t="str">
        <f>'Pregnant Women Participating'!A35</f>
        <v>Southeast Region</v>
      </c>
      <c r="B35" s="56">
        <v>49605</v>
      </c>
      <c r="C35" s="56">
        <v>48104</v>
      </c>
      <c r="D35" s="56">
        <v>47399</v>
      </c>
      <c r="E35" s="56">
        <v>47183</v>
      </c>
      <c r="F35" s="56">
        <v>46965</v>
      </c>
      <c r="G35" s="56">
        <v>47368</v>
      </c>
      <c r="H35" s="56">
        <v>47234</v>
      </c>
      <c r="I35" s="56">
        <v>46892</v>
      </c>
      <c r="J35" s="55">
        <f t="shared" si="0"/>
        <v>47593.75</v>
      </c>
    </row>
    <row r="36" spans="1:10" ht="12" customHeight="1" x14ac:dyDescent="0.2">
      <c r="A36" s="51" t="str">
        <f>'Pregnant Women Participating'!A36</f>
        <v>Illinois</v>
      </c>
      <c r="B36" s="53">
        <v>5428</v>
      </c>
      <c r="C36" s="53">
        <v>5292</v>
      </c>
      <c r="D36" s="53">
        <v>5242</v>
      </c>
      <c r="E36" s="53">
        <v>5262</v>
      </c>
      <c r="F36" s="53">
        <v>5220</v>
      </c>
      <c r="G36" s="53">
        <v>5296</v>
      </c>
      <c r="H36" s="53">
        <v>5307</v>
      </c>
      <c r="I36" s="53">
        <v>5166</v>
      </c>
      <c r="J36" s="52">
        <f t="shared" si="0"/>
        <v>5276.625</v>
      </c>
    </row>
    <row r="37" spans="1:10" ht="12" customHeight="1" x14ac:dyDescent="0.2">
      <c r="A37" s="51" t="str">
        <f>'Pregnant Women Participating'!A37</f>
        <v>Indiana</v>
      </c>
      <c r="B37" s="53">
        <v>6771</v>
      </c>
      <c r="C37" s="53">
        <v>6587</v>
      </c>
      <c r="D37" s="53">
        <v>6575</v>
      </c>
      <c r="E37" s="53">
        <v>6653</v>
      </c>
      <c r="F37" s="53">
        <v>6603</v>
      </c>
      <c r="G37" s="53">
        <v>6769</v>
      </c>
      <c r="H37" s="53">
        <v>6795</v>
      </c>
      <c r="I37" s="53">
        <v>6645</v>
      </c>
      <c r="J37" s="52">
        <f t="shared" si="0"/>
        <v>6674.75</v>
      </c>
    </row>
    <row r="38" spans="1:10" ht="12" customHeight="1" x14ac:dyDescent="0.2">
      <c r="A38" s="51" t="str">
        <f>'Pregnant Women Participating'!A38</f>
        <v>Iowa</v>
      </c>
      <c r="B38" s="53">
        <v>2360</v>
      </c>
      <c r="C38" s="53">
        <v>2305</v>
      </c>
      <c r="D38" s="53">
        <v>2351</v>
      </c>
      <c r="E38" s="53">
        <v>2318</v>
      </c>
      <c r="F38" s="53">
        <v>2334</v>
      </c>
      <c r="G38" s="53">
        <v>2348</v>
      </c>
      <c r="H38" s="53">
        <v>2334</v>
      </c>
      <c r="I38" s="53">
        <v>2289</v>
      </c>
      <c r="J38" s="52">
        <f t="shared" si="0"/>
        <v>2329.875</v>
      </c>
    </row>
    <row r="39" spans="1:10" ht="12" customHeight="1" x14ac:dyDescent="0.2">
      <c r="A39" s="51" t="str">
        <f>'Pregnant Women Participating'!A39</f>
        <v>Michigan</v>
      </c>
      <c r="B39" s="53">
        <v>7901</v>
      </c>
      <c r="C39" s="53">
        <v>7678</v>
      </c>
      <c r="D39" s="53">
        <v>7551</v>
      </c>
      <c r="E39" s="53">
        <v>7546</v>
      </c>
      <c r="F39" s="53">
        <v>7536</v>
      </c>
      <c r="G39" s="53">
        <v>7648</v>
      </c>
      <c r="H39" s="53">
        <v>7617</v>
      </c>
      <c r="I39" s="53">
        <v>7548</v>
      </c>
      <c r="J39" s="52">
        <f t="shared" si="0"/>
        <v>7628.125</v>
      </c>
    </row>
    <row r="40" spans="1:10" ht="12" customHeight="1" x14ac:dyDescent="0.2">
      <c r="A40" s="51" t="str">
        <f>'Pregnant Women Participating'!A40</f>
        <v>Minnesota</v>
      </c>
      <c r="B40" s="53">
        <v>4892</v>
      </c>
      <c r="C40" s="53">
        <v>4781</v>
      </c>
      <c r="D40" s="53">
        <v>4765</v>
      </c>
      <c r="E40" s="53">
        <v>4722</v>
      </c>
      <c r="F40" s="53">
        <v>4670</v>
      </c>
      <c r="G40" s="53">
        <v>4715</v>
      </c>
      <c r="H40" s="53">
        <v>4778</v>
      </c>
      <c r="I40" s="53">
        <v>4710</v>
      </c>
      <c r="J40" s="52">
        <f t="shared" si="0"/>
        <v>4754.125</v>
      </c>
    </row>
    <row r="41" spans="1:10" ht="12" customHeight="1" x14ac:dyDescent="0.2">
      <c r="A41" s="51" t="str">
        <f>'Pregnant Women Participating'!A41</f>
        <v>Ohio</v>
      </c>
      <c r="B41" s="53">
        <v>6393</v>
      </c>
      <c r="C41" s="53">
        <v>6290</v>
      </c>
      <c r="D41" s="53">
        <v>6164</v>
      </c>
      <c r="E41" s="53">
        <v>5981</v>
      </c>
      <c r="F41" s="53">
        <v>5984</v>
      </c>
      <c r="G41" s="53">
        <v>6100</v>
      </c>
      <c r="H41" s="53">
        <v>6115</v>
      </c>
      <c r="I41" s="53">
        <v>6032</v>
      </c>
      <c r="J41" s="52">
        <f t="shared" si="0"/>
        <v>6132.375</v>
      </c>
    </row>
    <row r="42" spans="1:10" ht="12" customHeight="1" x14ac:dyDescent="0.2">
      <c r="A42" s="51" t="str">
        <f>'Pregnant Women Participating'!A42</f>
        <v>Wisconsin</v>
      </c>
      <c r="B42" s="53">
        <v>3997</v>
      </c>
      <c r="C42" s="53">
        <v>3971</v>
      </c>
      <c r="D42" s="53">
        <v>3923</v>
      </c>
      <c r="E42" s="53">
        <v>3809</v>
      </c>
      <c r="F42" s="53">
        <v>3802</v>
      </c>
      <c r="G42" s="53">
        <v>3912</v>
      </c>
      <c r="H42" s="53">
        <v>3954</v>
      </c>
      <c r="I42" s="53">
        <v>3900</v>
      </c>
      <c r="J42" s="52">
        <f t="shared" si="0"/>
        <v>3908.5</v>
      </c>
    </row>
    <row r="43" spans="1:10" s="57" customFormat="1" ht="24.75" customHeight="1" x14ac:dyDescent="0.2">
      <c r="A43" s="54" t="str">
        <f>'Pregnant Women Participating'!A43</f>
        <v>Midwest Region</v>
      </c>
      <c r="B43" s="56">
        <v>37742</v>
      </c>
      <c r="C43" s="56">
        <v>36904</v>
      </c>
      <c r="D43" s="56">
        <v>36571</v>
      </c>
      <c r="E43" s="56">
        <v>36291</v>
      </c>
      <c r="F43" s="56">
        <v>36149</v>
      </c>
      <c r="G43" s="56">
        <v>36788</v>
      </c>
      <c r="H43" s="56">
        <v>36900</v>
      </c>
      <c r="I43" s="56">
        <v>36290</v>
      </c>
      <c r="J43" s="55">
        <f t="shared" si="0"/>
        <v>36704.375</v>
      </c>
    </row>
    <row r="44" spans="1:10" ht="12" customHeight="1" x14ac:dyDescent="0.2">
      <c r="A44" s="51" t="str">
        <f>'Pregnant Women Participating'!A44</f>
        <v>Arizona</v>
      </c>
      <c r="B44" s="53">
        <v>4713</v>
      </c>
      <c r="C44" s="53">
        <v>4660</v>
      </c>
      <c r="D44" s="53">
        <v>4673</v>
      </c>
      <c r="E44" s="53">
        <v>4569</v>
      </c>
      <c r="F44" s="53">
        <v>4530</v>
      </c>
      <c r="G44" s="53">
        <v>4574</v>
      </c>
      <c r="H44" s="53">
        <v>4676</v>
      </c>
      <c r="I44" s="53">
        <v>4698</v>
      </c>
      <c r="J44" s="52">
        <f t="shared" si="0"/>
        <v>4636.625</v>
      </c>
    </row>
    <row r="45" spans="1:10" ht="12" customHeight="1" x14ac:dyDescent="0.2">
      <c r="A45" s="51" t="str">
        <f>'Pregnant Women Participating'!A45</f>
        <v>Arkansas</v>
      </c>
      <c r="B45" s="53">
        <v>2286</v>
      </c>
      <c r="C45" s="53">
        <v>2174</v>
      </c>
      <c r="D45" s="53">
        <v>2055</v>
      </c>
      <c r="E45" s="53">
        <v>2186</v>
      </c>
      <c r="F45" s="53">
        <v>2252</v>
      </c>
      <c r="G45" s="53">
        <v>2219</v>
      </c>
      <c r="H45" s="53">
        <v>2313</v>
      </c>
      <c r="I45" s="53">
        <v>2331</v>
      </c>
      <c r="J45" s="52">
        <f t="shared" si="0"/>
        <v>2227</v>
      </c>
    </row>
    <row r="46" spans="1:10" ht="12" customHeight="1" x14ac:dyDescent="0.2">
      <c r="A46" s="51" t="str">
        <f>'Pregnant Women Participating'!A46</f>
        <v>Louisiana</v>
      </c>
      <c r="B46" s="53">
        <v>2596</v>
      </c>
      <c r="C46" s="53">
        <v>2505</v>
      </c>
      <c r="D46" s="53">
        <v>2484</v>
      </c>
      <c r="E46" s="53">
        <v>2471</v>
      </c>
      <c r="F46" s="53">
        <v>2471</v>
      </c>
      <c r="G46" s="53">
        <v>2548</v>
      </c>
      <c r="H46" s="53">
        <v>2615</v>
      </c>
      <c r="I46" s="53">
        <v>2684</v>
      </c>
      <c r="J46" s="52">
        <f t="shared" si="0"/>
        <v>2546.75</v>
      </c>
    </row>
    <row r="47" spans="1:10" ht="12" customHeight="1" x14ac:dyDescent="0.2">
      <c r="A47" s="51" t="str">
        <f>'Pregnant Women Participating'!A47</f>
        <v>New Mexico</v>
      </c>
      <c r="B47" s="53">
        <v>2502</v>
      </c>
      <c r="C47" s="53">
        <v>2286</v>
      </c>
      <c r="D47" s="53">
        <v>2250</v>
      </c>
      <c r="E47" s="53">
        <v>2434</v>
      </c>
      <c r="F47" s="53">
        <v>2418</v>
      </c>
      <c r="G47" s="53">
        <v>2388</v>
      </c>
      <c r="H47" s="53">
        <v>2447</v>
      </c>
      <c r="I47" s="53">
        <v>2357</v>
      </c>
      <c r="J47" s="52">
        <f t="shared" si="0"/>
        <v>2385.25</v>
      </c>
    </row>
    <row r="48" spans="1:10" ht="12" customHeight="1" x14ac:dyDescent="0.2">
      <c r="A48" s="51" t="str">
        <f>'Pregnant Women Participating'!A48</f>
        <v>Oklahoma</v>
      </c>
      <c r="B48" s="53">
        <v>3561</v>
      </c>
      <c r="C48" s="53">
        <v>3401</v>
      </c>
      <c r="D48" s="53">
        <v>3324</v>
      </c>
      <c r="E48" s="53">
        <v>3269</v>
      </c>
      <c r="F48" s="53">
        <v>3229</v>
      </c>
      <c r="G48" s="53">
        <v>3220</v>
      </c>
      <c r="H48" s="53">
        <v>3153</v>
      </c>
      <c r="I48" s="53">
        <v>3229</v>
      </c>
      <c r="J48" s="52">
        <f t="shared" si="0"/>
        <v>3298.25</v>
      </c>
    </row>
    <row r="49" spans="1:10" ht="12" customHeight="1" x14ac:dyDescent="0.2">
      <c r="A49" s="51" t="str">
        <f>'Pregnant Women Participating'!A49</f>
        <v>Texas</v>
      </c>
      <c r="B49" s="53">
        <v>23773</v>
      </c>
      <c r="C49" s="53">
        <v>23079</v>
      </c>
      <c r="D49" s="53">
        <v>22796</v>
      </c>
      <c r="E49" s="53">
        <v>22563</v>
      </c>
      <c r="F49" s="53">
        <v>22602</v>
      </c>
      <c r="G49" s="53">
        <v>22855</v>
      </c>
      <c r="H49" s="53">
        <v>22843</v>
      </c>
      <c r="I49" s="53">
        <v>22380</v>
      </c>
      <c r="J49" s="52">
        <f t="shared" si="0"/>
        <v>22861.375</v>
      </c>
    </row>
    <row r="50" spans="1:10" ht="12" customHeight="1" x14ac:dyDescent="0.2">
      <c r="A50" s="51" t="str">
        <f>'Pregnant Women Participating'!A50</f>
        <v>Utah</v>
      </c>
      <c r="B50" s="53">
        <v>3170</v>
      </c>
      <c r="C50" s="53">
        <v>3095</v>
      </c>
      <c r="D50" s="53">
        <v>3040</v>
      </c>
      <c r="E50" s="53">
        <v>2959</v>
      </c>
      <c r="F50" s="53">
        <v>2973</v>
      </c>
      <c r="G50" s="53">
        <v>2980</v>
      </c>
      <c r="H50" s="53">
        <v>2965</v>
      </c>
      <c r="I50" s="53">
        <v>2921</v>
      </c>
      <c r="J50" s="52">
        <f t="shared" si="0"/>
        <v>3012.875</v>
      </c>
    </row>
    <row r="51" spans="1:10" ht="12" customHeight="1" x14ac:dyDescent="0.2">
      <c r="A51" s="51" t="str">
        <f>'Pregnant Women Participating'!A51</f>
        <v>Inter-Tribal Council, AZ</v>
      </c>
      <c r="B51" s="53">
        <v>174</v>
      </c>
      <c r="C51" s="53">
        <v>177</v>
      </c>
      <c r="D51" s="53">
        <v>171</v>
      </c>
      <c r="E51" s="53">
        <v>172</v>
      </c>
      <c r="F51" s="53">
        <v>165</v>
      </c>
      <c r="G51" s="53">
        <v>172</v>
      </c>
      <c r="H51" s="53">
        <v>171</v>
      </c>
      <c r="I51" s="53">
        <v>164</v>
      </c>
      <c r="J51" s="52">
        <f t="shared" si="0"/>
        <v>170.75</v>
      </c>
    </row>
    <row r="52" spans="1:10" ht="12" customHeight="1" x14ac:dyDescent="0.2">
      <c r="A52" s="51" t="str">
        <f>'Pregnant Women Participating'!A52</f>
        <v>Navajo Nation, AZ</v>
      </c>
      <c r="B52" s="53">
        <v>139</v>
      </c>
      <c r="C52" s="53">
        <v>125</v>
      </c>
      <c r="D52" s="53">
        <v>127</v>
      </c>
      <c r="E52" s="53">
        <v>152</v>
      </c>
      <c r="F52" s="53">
        <v>130</v>
      </c>
      <c r="G52" s="53">
        <v>133</v>
      </c>
      <c r="H52" s="53">
        <v>126</v>
      </c>
      <c r="I52" s="53">
        <v>128</v>
      </c>
      <c r="J52" s="52">
        <f t="shared" si="0"/>
        <v>132.5</v>
      </c>
    </row>
    <row r="53" spans="1:10" ht="12" customHeight="1" x14ac:dyDescent="0.2">
      <c r="A53" s="51" t="str">
        <f>'Pregnant Women Participating'!A53</f>
        <v>Acoma, Canoncito &amp; Laguna, NM</v>
      </c>
      <c r="B53" s="53">
        <v>13</v>
      </c>
      <c r="C53" s="53">
        <v>15</v>
      </c>
      <c r="D53" s="53">
        <v>19</v>
      </c>
      <c r="E53" s="53">
        <v>15</v>
      </c>
      <c r="F53" s="53">
        <v>20</v>
      </c>
      <c r="G53" s="53">
        <v>19</v>
      </c>
      <c r="H53" s="53">
        <v>15</v>
      </c>
      <c r="I53" s="53">
        <v>17</v>
      </c>
      <c r="J53" s="52">
        <f t="shared" si="0"/>
        <v>16.625</v>
      </c>
    </row>
    <row r="54" spans="1:10" ht="12" customHeight="1" x14ac:dyDescent="0.2">
      <c r="A54" s="51" t="str">
        <f>'Pregnant Women Participating'!A54</f>
        <v>Eight Northern Pueblos, NM</v>
      </c>
      <c r="B54" s="53">
        <v>8</v>
      </c>
      <c r="C54" s="53">
        <v>6</v>
      </c>
      <c r="D54" s="53">
        <v>8</v>
      </c>
      <c r="E54" s="53">
        <v>8</v>
      </c>
      <c r="F54" s="53">
        <v>11</v>
      </c>
      <c r="G54" s="53">
        <v>12</v>
      </c>
      <c r="H54" s="53">
        <v>17</v>
      </c>
      <c r="I54" s="53">
        <v>20</v>
      </c>
      <c r="J54" s="52">
        <f t="shared" si="0"/>
        <v>11.25</v>
      </c>
    </row>
    <row r="55" spans="1:10" ht="12" customHeight="1" x14ac:dyDescent="0.2">
      <c r="A55" s="51" t="str">
        <f>'Pregnant Women Participating'!A55</f>
        <v>Five Sandoval Pueblos, NM</v>
      </c>
      <c r="B55" s="53">
        <v>10</v>
      </c>
      <c r="C55" s="53">
        <v>10</v>
      </c>
      <c r="D55" s="53">
        <v>7</v>
      </c>
      <c r="E55" s="53">
        <v>11</v>
      </c>
      <c r="F55" s="53">
        <v>9</v>
      </c>
      <c r="G55" s="53">
        <v>8</v>
      </c>
      <c r="H55" s="53">
        <v>8</v>
      </c>
      <c r="I55" s="53">
        <v>7</v>
      </c>
      <c r="J55" s="52">
        <f t="shared" si="0"/>
        <v>8.75</v>
      </c>
    </row>
    <row r="56" spans="1:10" ht="12" customHeight="1" x14ac:dyDescent="0.2">
      <c r="A56" s="51" t="str">
        <f>'Pregnant Women Participating'!A56</f>
        <v>Isleta Pueblo, NM</v>
      </c>
      <c r="B56" s="53">
        <v>34</v>
      </c>
      <c r="C56" s="53">
        <v>31</v>
      </c>
      <c r="D56" s="53">
        <v>32</v>
      </c>
      <c r="E56" s="53">
        <v>35</v>
      </c>
      <c r="F56" s="53">
        <v>35</v>
      </c>
      <c r="G56" s="53">
        <v>37</v>
      </c>
      <c r="H56" s="53">
        <v>41</v>
      </c>
      <c r="I56" s="53">
        <v>40</v>
      </c>
      <c r="J56" s="52">
        <f t="shared" si="0"/>
        <v>35.625</v>
      </c>
    </row>
    <row r="57" spans="1:10" ht="12" customHeight="1" x14ac:dyDescent="0.2">
      <c r="A57" s="51" t="str">
        <f>'Pregnant Women Participating'!A57</f>
        <v>San Felipe Pueblo, NM</v>
      </c>
      <c r="B57" s="53">
        <v>11</v>
      </c>
      <c r="C57" s="53">
        <v>12</v>
      </c>
      <c r="D57" s="53">
        <v>9</v>
      </c>
      <c r="E57" s="53">
        <v>11</v>
      </c>
      <c r="F57" s="53">
        <v>12</v>
      </c>
      <c r="G57" s="53">
        <v>10</v>
      </c>
      <c r="H57" s="53">
        <v>10</v>
      </c>
      <c r="I57" s="53">
        <v>11</v>
      </c>
      <c r="J57" s="52">
        <f t="shared" si="0"/>
        <v>10.75</v>
      </c>
    </row>
    <row r="58" spans="1:10" ht="12" customHeight="1" x14ac:dyDescent="0.2">
      <c r="A58" s="51" t="str">
        <f>'Pregnant Women Participating'!A58</f>
        <v>Santo Domingo Tribe, NM</v>
      </c>
      <c r="B58" s="53">
        <v>5</v>
      </c>
      <c r="C58" s="53">
        <v>3</v>
      </c>
      <c r="D58" s="53">
        <v>1</v>
      </c>
      <c r="E58" s="53">
        <v>1</v>
      </c>
      <c r="F58" s="53">
        <v>1</v>
      </c>
      <c r="G58" s="53">
        <v>1</v>
      </c>
      <c r="H58" s="53">
        <v>4</v>
      </c>
      <c r="I58" s="53">
        <v>5</v>
      </c>
      <c r="J58" s="52">
        <f t="shared" si="0"/>
        <v>2.625</v>
      </c>
    </row>
    <row r="59" spans="1:10" ht="12" customHeight="1" x14ac:dyDescent="0.2">
      <c r="A59" s="51" t="str">
        <f>'Pregnant Women Participating'!A59</f>
        <v>Zuni Pueblo, NM</v>
      </c>
      <c r="B59" s="53">
        <v>47</v>
      </c>
      <c r="C59" s="53">
        <v>41</v>
      </c>
      <c r="D59" s="53">
        <v>43</v>
      </c>
      <c r="E59" s="53">
        <v>45</v>
      </c>
      <c r="F59" s="53">
        <v>48</v>
      </c>
      <c r="G59" s="53">
        <v>47</v>
      </c>
      <c r="H59" s="53">
        <v>45</v>
      </c>
      <c r="I59" s="53">
        <v>45</v>
      </c>
      <c r="J59" s="52">
        <f t="shared" si="0"/>
        <v>45.125</v>
      </c>
    </row>
    <row r="60" spans="1:10" ht="12" customHeight="1" x14ac:dyDescent="0.2">
      <c r="A60" s="51" t="str">
        <f>'Pregnant Women Participating'!A60</f>
        <v>Cherokee Nation, OK</v>
      </c>
      <c r="B60" s="53">
        <v>198</v>
      </c>
      <c r="C60" s="53">
        <v>190</v>
      </c>
      <c r="D60" s="53">
        <v>198</v>
      </c>
      <c r="E60" s="53">
        <v>206</v>
      </c>
      <c r="F60" s="53">
        <v>207</v>
      </c>
      <c r="G60" s="53">
        <v>214</v>
      </c>
      <c r="H60" s="53">
        <v>209</v>
      </c>
      <c r="I60" s="53">
        <v>209</v>
      </c>
      <c r="J60" s="52">
        <f t="shared" si="0"/>
        <v>203.875</v>
      </c>
    </row>
    <row r="61" spans="1:10" ht="12" customHeight="1" x14ac:dyDescent="0.2">
      <c r="A61" s="51" t="str">
        <f>'Pregnant Women Participating'!A61</f>
        <v>Chickasaw Nation, OK</v>
      </c>
      <c r="B61" s="53">
        <v>185</v>
      </c>
      <c r="C61" s="53">
        <v>188</v>
      </c>
      <c r="D61" s="53">
        <v>190</v>
      </c>
      <c r="E61" s="53">
        <v>196</v>
      </c>
      <c r="F61" s="53">
        <v>187</v>
      </c>
      <c r="G61" s="53">
        <v>198</v>
      </c>
      <c r="H61" s="53">
        <v>193</v>
      </c>
      <c r="I61" s="53">
        <v>183</v>
      </c>
      <c r="J61" s="52">
        <f t="shared" si="0"/>
        <v>190</v>
      </c>
    </row>
    <row r="62" spans="1:10" ht="12" customHeight="1" x14ac:dyDescent="0.2">
      <c r="A62" s="51" t="str">
        <f>'Pregnant Women Participating'!A62</f>
        <v>Choctaw Nation, OK</v>
      </c>
      <c r="B62" s="53">
        <v>176</v>
      </c>
      <c r="C62" s="53">
        <v>185</v>
      </c>
      <c r="D62" s="53">
        <v>189</v>
      </c>
      <c r="E62" s="53">
        <v>187</v>
      </c>
      <c r="F62" s="53">
        <v>198</v>
      </c>
      <c r="G62" s="53">
        <v>187</v>
      </c>
      <c r="H62" s="53">
        <v>189</v>
      </c>
      <c r="I62" s="53">
        <v>193</v>
      </c>
      <c r="J62" s="52">
        <f t="shared" si="0"/>
        <v>188</v>
      </c>
    </row>
    <row r="63" spans="1:10" ht="12" customHeight="1" x14ac:dyDescent="0.2">
      <c r="A63" s="51" t="str">
        <f>'Pregnant Women Participating'!A63</f>
        <v>Citizen Potawatomi Nation, OK</v>
      </c>
      <c r="B63" s="53">
        <v>43</v>
      </c>
      <c r="C63" s="53">
        <v>47</v>
      </c>
      <c r="D63" s="53">
        <v>44</v>
      </c>
      <c r="E63" s="53">
        <v>44</v>
      </c>
      <c r="F63" s="53">
        <v>46</v>
      </c>
      <c r="G63" s="53">
        <v>43</v>
      </c>
      <c r="H63" s="53">
        <v>44</v>
      </c>
      <c r="I63" s="53">
        <v>43</v>
      </c>
      <c r="J63" s="52">
        <f t="shared" si="0"/>
        <v>44.25</v>
      </c>
    </row>
    <row r="64" spans="1:10" ht="12" customHeight="1" x14ac:dyDescent="0.2">
      <c r="A64" s="51" t="str">
        <f>'Pregnant Women Participating'!A64</f>
        <v>Inter-Tribal Council, OK</v>
      </c>
      <c r="B64" s="53">
        <v>30</v>
      </c>
      <c r="C64" s="53">
        <v>25</v>
      </c>
      <c r="D64" s="53">
        <v>31</v>
      </c>
      <c r="E64" s="53">
        <v>30</v>
      </c>
      <c r="F64" s="53">
        <v>31</v>
      </c>
      <c r="G64" s="53">
        <v>33</v>
      </c>
      <c r="H64" s="53">
        <v>37</v>
      </c>
      <c r="I64" s="53">
        <v>38</v>
      </c>
      <c r="J64" s="52">
        <f t="shared" si="0"/>
        <v>31.875</v>
      </c>
    </row>
    <row r="65" spans="1:10" ht="12" customHeight="1" x14ac:dyDescent="0.2">
      <c r="A65" s="51" t="str">
        <f>'Pregnant Women Participating'!A65</f>
        <v>Muscogee Creek Nation, OK</v>
      </c>
      <c r="B65" s="53">
        <v>66</v>
      </c>
      <c r="C65" s="53">
        <v>61</v>
      </c>
      <c r="D65" s="53">
        <v>60</v>
      </c>
      <c r="E65" s="53">
        <v>68</v>
      </c>
      <c r="F65" s="53">
        <v>77</v>
      </c>
      <c r="G65" s="53">
        <v>83</v>
      </c>
      <c r="H65" s="53">
        <v>77</v>
      </c>
      <c r="I65" s="53">
        <v>73</v>
      </c>
      <c r="J65" s="52">
        <f t="shared" si="0"/>
        <v>70.625</v>
      </c>
    </row>
    <row r="66" spans="1:10" ht="12" customHeight="1" x14ac:dyDescent="0.2">
      <c r="A66" s="51" t="str">
        <f>'Pregnant Women Participating'!A66</f>
        <v>Osage Tribal Council, OK</v>
      </c>
      <c r="B66" s="53">
        <v>58</v>
      </c>
      <c r="C66" s="53">
        <v>50</v>
      </c>
      <c r="D66" s="53">
        <v>44</v>
      </c>
      <c r="E66" s="53">
        <v>44</v>
      </c>
      <c r="F66" s="53">
        <v>50</v>
      </c>
      <c r="G66" s="53">
        <v>54</v>
      </c>
      <c r="H66" s="53">
        <v>55</v>
      </c>
      <c r="I66" s="53">
        <v>52</v>
      </c>
      <c r="J66" s="52">
        <f t="shared" si="0"/>
        <v>50.875</v>
      </c>
    </row>
    <row r="67" spans="1:10" ht="12" customHeight="1" x14ac:dyDescent="0.2">
      <c r="A67" s="51" t="str">
        <f>'Pregnant Women Participating'!A67</f>
        <v>Otoe-Missouria Tribe, OK</v>
      </c>
      <c r="B67" s="53">
        <v>15</v>
      </c>
      <c r="C67" s="53">
        <v>16</v>
      </c>
      <c r="D67" s="53">
        <v>15</v>
      </c>
      <c r="E67" s="53">
        <v>18</v>
      </c>
      <c r="F67" s="53">
        <v>15</v>
      </c>
      <c r="G67" s="53">
        <v>20</v>
      </c>
      <c r="H67" s="53">
        <v>18</v>
      </c>
      <c r="I67" s="53">
        <v>17</v>
      </c>
      <c r="J67" s="52">
        <f t="shared" si="0"/>
        <v>16.75</v>
      </c>
    </row>
    <row r="68" spans="1:10" ht="12" customHeight="1" x14ac:dyDescent="0.2">
      <c r="A68" s="51" t="str">
        <f>'Pregnant Women Participating'!A68</f>
        <v>Wichita, Caddo &amp; Delaware (WCD), OK</v>
      </c>
      <c r="B68" s="53">
        <v>148</v>
      </c>
      <c r="C68" s="53">
        <v>133</v>
      </c>
      <c r="D68" s="53">
        <v>130</v>
      </c>
      <c r="E68" s="53">
        <v>134</v>
      </c>
      <c r="F68" s="53">
        <v>129</v>
      </c>
      <c r="G68" s="53">
        <v>152</v>
      </c>
      <c r="H68" s="53">
        <v>138</v>
      </c>
      <c r="I68" s="53">
        <v>132</v>
      </c>
      <c r="J68" s="52">
        <f t="shared" si="0"/>
        <v>137</v>
      </c>
    </row>
    <row r="69" spans="1:10" s="57" customFormat="1" ht="24.75" customHeight="1" x14ac:dyDescent="0.2">
      <c r="A69" s="54" t="str">
        <f>'Pregnant Women Participating'!A69</f>
        <v>Southwest Region</v>
      </c>
      <c r="B69" s="56">
        <v>43961</v>
      </c>
      <c r="C69" s="56">
        <v>42515</v>
      </c>
      <c r="D69" s="56">
        <v>41940</v>
      </c>
      <c r="E69" s="56">
        <v>41828</v>
      </c>
      <c r="F69" s="56">
        <v>41846</v>
      </c>
      <c r="G69" s="56">
        <v>42207</v>
      </c>
      <c r="H69" s="56">
        <v>42409</v>
      </c>
      <c r="I69" s="56">
        <v>41977</v>
      </c>
      <c r="J69" s="55">
        <f t="shared" si="0"/>
        <v>42335.375</v>
      </c>
    </row>
    <row r="70" spans="1:10" ht="12" customHeight="1" x14ac:dyDescent="0.2">
      <c r="A70" s="51" t="str">
        <f>'Pregnant Women Participating'!A70</f>
        <v>Colorado</v>
      </c>
      <c r="B70" s="52">
        <v>4999</v>
      </c>
      <c r="C70" s="53">
        <v>4897</v>
      </c>
      <c r="D70" s="53">
        <v>4801</v>
      </c>
      <c r="E70" s="53">
        <v>4729</v>
      </c>
      <c r="F70" s="53">
        <v>4785</v>
      </c>
      <c r="G70" s="53">
        <v>4813</v>
      </c>
      <c r="H70" s="53">
        <v>4768</v>
      </c>
      <c r="I70" s="53">
        <v>4668</v>
      </c>
      <c r="J70" s="52">
        <f t="shared" si="0"/>
        <v>4807.5</v>
      </c>
    </row>
    <row r="71" spans="1:10" ht="12" customHeight="1" x14ac:dyDescent="0.2">
      <c r="A71" s="51" t="str">
        <f>'Pregnant Women Participating'!A71</f>
        <v>Kansas</v>
      </c>
      <c r="B71" s="52">
        <v>2440</v>
      </c>
      <c r="C71" s="53">
        <v>2296</v>
      </c>
      <c r="D71" s="53">
        <v>2258</v>
      </c>
      <c r="E71" s="53">
        <v>2270</v>
      </c>
      <c r="F71" s="53">
        <v>2280</v>
      </c>
      <c r="G71" s="53">
        <v>2344</v>
      </c>
      <c r="H71" s="53">
        <v>2302</v>
      </c>
      <c r="I71" s="53">
        <v>2225</v>
      </c>
      <c r="J71" s="52">
        <f t="shared" si="0"/>
        <v>2301.875</v>
      </c>
    </row>
    <row r="72" spans="1:10" ht="12" customHeight="1" x14ac:dyDescent="0.2">
      <c r="A72" s="51" t="str">
        <f>'Pregnant Women Participating'!A72</f>
        <v>Missouri</v>
      </c>
      <c r="B72" s="52">
        <v>4736</v>
      </c>
      <c r="C72" s="53">
        <v>4651</v>
      </c>
      <c r="D72" s="53">
        <v>4474</v>
      </c>
      <c r="E72" s="53">
        <v>4438</v>
      </c>
      <c r="F72" s="53">
        <v>4429</v>
      </c>
      <c r="G72" s="53">
        <v>4459</v>
      </c>
      <c r="H72" s="53">
        <v>4463</v>
      </c>
      <c r="I72" s="53">
        <v>4393</v>
      </c>
      <c r="J72" s="52">
        <f t="shared" si="0"/>
        <v>4505.375</v>
      </c>
    </row>
    <row r="73" spans="1:10" ht="12" customHeight="1" x14ac:dyDescent="0.2">
      <c r="A73" s="51" t="str">
        <f>'Pregnant Women Participating'!A73</f>
        <v>Montana</v>
      </c>
      <c r="B73" s="52">
        <v>838</v>
      </c>
      <c r="C73" s="53">
        <v>809</v>
      </c>
      <c r="D73" s="53">
        <v>812</v>
      </c>
      <c r="E73" s="53">
        <v>822</v>
      </c>
      <c r="F73" s="53">
        <v>815</v>
      </c>
      <c r="G73" s="53">
        <v>812</v>
      </c>
      <c r="H73" s="53">
        <v>821</v>
      </c>
      <c r="I73" s="53">
        <v>795</v>
      </c>
      <c r="J73" s="52">
        <f t="shared" si="0"/>
        <v>815.5</v>
      </c>
    </row>
    <row r="74" spans="1:10" ht="12" customHeight="1" x14ac:dyDescent="0.2">
      <c r="A74" s="51" t="str">
        <f>'Pregnant Women Participating'!A74</f>
        <v>Nebraska</v>
      </c>
      <c r="B74" s="52">
        <v>1158</v>
      </c>
      <c r="C74" s="53">
        <v>1132</v>
      </c>
      <c r="D74" s="53">
        <v>1120</v>
      </c>
      <c r="E74" s="53">
        <v>1140</v>
      </c>
      <c r="F74" s="53">
        <v>1144</v>
      </c>
      <c r="G74" s="53">
        <v>1162</v>
      </c>
      <c r="H74" s="53">
        <v>1136</v>
      </c>
      <c r="I74" s="53">
        <v>1124</v>
      </c>
      <c r="J74" s="52">
        <f t="shared" si="0"/>
        <v>1139.5</v>
      </c>
    </row>
    <row r="75" spans="1:10" ht="12" customHeight="1" x14ac:dyDescent="0.2">
      <c r="A75" s="51" t="str">
        <f>'Pregnant Women Participating'!A75</f>
        <v>North Dakota</v>
      </c>
      <c r="B75" s="52">
        <v>433</v>
      </c>
      <c r="C75" s="53">
        <v>431</v>
      </c>
      <c r="D75" s="53">
        <v>425</v>
      </c>
      <c r="E75" s="53">
        <v>410</v>
      </c>
      <c r="F75" s="53">
        <v>407</v>
      </c>
      <c r="G75" s="53">
        <v>418</v>
      </c>
      <c r="H75" s="53">
        <v>409</v>
      </c>
      <c r="I75" s="53">
        <v>408</v>
      </c>
      <c r="J75" s="52">
        <f t="shared" si="0"/>
        <v>417.625</v>
      </c>
    </row>
    <row r="76" spans="1:10" ht="12" customHeight="1" x14ac:dyDescent="0.2">
      <c r="A76" s="51" t="str">
        <f>'Pregnant Women Participating'!A76</f>
        <v>South Dakota</v>
      </c>
      <c r="B76" s="52">
        <v>675</v>
      </c>
      <c r="C76" s="53">
        <v>666</v>
      </c>
      <c r="D76" s="53">
        <v>646</v>
      </c>
      <c r="E76" s="53">
        <v>652</v>
      </c>
      <c r="F76" s="53">
        <v>667</v>
      </c>
      <c r="G76" s="53">
        <v>676</v>
      </c>
      <c r="H76" s="53">
        <v>672</v>
      </c>
      <c r="I76" s="53">
        <v>684</v>
      </c>
      <c r="J76" s="52">
        <f t="shared" si="0"/>
        <v>667.25</v>
      </c>
    </row>
    <row r="77" spans="1:10" ht="12" customHeight="1" x14ac:dyDescent="0.2">
      <c r="A77" s="51" t="str">
        <f>'Pregnant Women Participating'!A77</f>
        <v>Wyoming</v>
      </c>
      <c r="B77" s="52">
        <v>480</v>
      </c>
      <c r="C77" s="53">
        <v>450</v>
      </c>
      <c r="D77" s="53">
        <v>471</v>
      </c>
      <c r="E77" s="53">
        <v>464</v>
      </c>
      <c r="F77" s="53">
        <v>446</v>
      </c>
      <c r="G77" s="53">
        <v>453</v>
      </c>
      <c r="H77" s="53">
        <v>462</v>
      </c>
      <c r="I77" s="53">
        <v>452</v>
      </c>
      <c r="J77" s="52">
        <f t="shared" si="0"/>
        <v>459.75</v>
      </c>
    </row>
    <row r="78" spans="1:10" ht="12" customHeight="1" x14ac:dyDescent="0.2">
      <c r="A78" s="51" t="str">
        <f>'Pregnant Women Participating'!A78</f>
        <v>Ute Mountain Ute Tribe, CO</v>
      </c>
      <c r="B78" s="52">
        <v>4</v>
      </c>
      <c r="C78" s="53">
        <v>3</v>
      </c>
      <c r="D78" s="53">
        <v>2</v>
      </c>
      <c r="E78" s="53">
        <v>6</v>
      </c>
      <c r="F78" s="53">
        <v>6</v>
      </c>
      <c r="G78" s="53">
        <v>7</v>
      </c>
      <c r="H78" s="53">
        <v>7</v>
      </c>
      <c r="I78" s="53">
        <v>8</v>
      </c>
      <c r="J78" s="52">
        <f t="shared" si="0"/>
        <v>5.375</v>
      </c>
    </row>
    <row r="79" spans="1:10" ht="12" customHeight="1" x14ac:dyDescent="0.2">
      <c r="A79" s="51" t="str">
        <f>'Pregnant Women Participating'!A79</f>
        <v>Omaha Sioux, NE</v>
      </c>
      <c r="B79" s="52">
        <v>2</v>
      </c>
      <c r="C79" s="53">
        <v>2</v>
      </c>
      <c r="D79" s="53">
        <v>2</v>
      </c>
      <c r="E79" s="53">
        <v>2</v>
      </c>
      <c r="F79" s="53">
        <v>2</v>
      </c>
      <c r="G79" s="53">
        <v>2</v>
      </c>
      <c r="H79" s="53">
        <v>2</v>
      </c>
      <c r="I79" s="53">
        <v>2</v>
      </c>
      <c r="J79" s="52">
        <f t="shared" si="0"/>
        <v>2</v>
      </c>
    </row>
    <row r="80" spans="1:10" ht="12" customHeight="1" x14ac:dyDescent="0.2">
      <c r="A80" s="51" t="str">
        <f>'Pregnant Women Participating'!A80</f>
        <v>Santee Sioux, NE</v>
      </c>
      <c r="B80" s="52">
        <v>0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2" t="str">
        <f t="shared" si="0"/>
        <v>0</v>
      </c>
    </row>
    <row r="81" spans="1:10" ht="12" customHeight="1" x14ac:dyDescent="0.2">
      <c r="A81" s="51" t="str">
        <f>'Pregnant Women Participating'!A81</f>
        <v>Winnebago Tribe, NE</v>
      </c>
      <c r="B81" s="52">
        <v>3</v>
      </c>
      <c r="C81" s="53">
        <v>5</v>
      </c>
      <c r="D81" s="53">
        <v>4</v>
      </c>
      <c r="E81" s="53">
        <v>3</v>
      </c>
      <c r="F81" s="53">
        <v>2</v>
      </c>
      <c r="G81" s="53">
        <v>3</v>
      </c>
      <c r="H81" s="53">
        <v>2</v>
      </c>
      <c r="I81" s="53">
        <v>2</v>
      </c>
      <c r="J81" s="52">
        <f t="shared" si="0"/>
        <v>3</v>
      </c>
    </row>
    <row r="82" spans="1:10" ht="12" customHeight="1" x14ac:dyDescent="0.2">
      <c r="A82" s="51" t="str">
        <f>'Pregnant Women Participating'!A82</f>
        <v>Standing Rock Sioux Tribe, ND</v>
      </c>
      <c r="B82" s="52">
        <v>5</v>
      </c>
      <c r="C82" s="53">
        <v>6</v>
      </c>
      <c r="D82" s="53">
        <v>5</v>
      </c>
      <c r="E82" s="53">
        <v>6</v>
      </c>
      <c r="F82" s="53">
        <v>8</v>
      </c>
      <c r="G82" s="53">
        <v>8</v>
      </c>
      <c r="H82" s="53">
        <v>7</v>
      </c>
      <c r="I82" s="53">
        <v>7</v>
      </c>
      <c r="J82" s="52">
        <f t="shared" si="0"/>
        <v>6.5</v>
      </c>
    </row>
    <row r="83" spans="1:10" ht="12" customHeight="1" x14ac:dyDescent="0.2">
      <c r="A83" s="51" t="str">
        <f>'Pregnant Women Participating'!A83</f>
        <v>Three Affiliated Tribes, ND</v>
      </c>
      <c r="B83" s="52">
        <v>1</v>
      </c>
      <c r="C83" s="53">
        <v>0</v>
      </c>
      <c r="D83" s="53">
        <v>1</v>
      </c>
      <c r="E83" s="53">
        <v>1</v>
      </c>
      <c r="F83" s="53">
        <v>0</v>
      </c>
      <c r="G83" s="53">
        <v>0</v>
      </c>
      <c r="H83" s="53">
        <v>0</v>
      </c>
      <c r="I83" s="53">
        <v>1</v>
      </c>
      <c r="J83" s="52">
        <f t="shared" si="0"/>
        <v>0.5</v>
      </c>
    </row>
    <row r="84" spans="1:10" ht="12" customHeight="1" x14ac:dyDescent="0.2">
      <c r="A84" s="51" t="str">
        <f>'Pregnant Women Participating'!A84</f>
        <v>Cheyenne River Sioux, SD</v>
      </c>
      <c r="B84" s="52">
        <v>22</v>
      </c>
      <c r="C84" s="53">
        <v>16</v>
      </c>
      <c r="D84" s="53">
        <v>14</v>
      </c>
      <c r="E84" s="53">
        <v>14</v>
      </c>
      <c r="F84" s="53">
        <v>13</v>
      </c>
      <c r="G84" s="53">
        <v>15</v>
      </c>
      <c r="H84" s="53">
        <v>12</v>
      </c>
      <c r="I84" s="53">
        <v>12</v>
      </c>
      <c r="J84" s="52">
        <f t="shared" si="0"/>
        <v>14.75</v>
      </c>
    </row>
    <row r="85" spans="1:10" ht="12" customHeight="1" x14ac:dyDescent="0.2">
      <c r="A85" s="51" t="str">
        <f>'Pregnant Women Participating'!A85</f>
        <v>Rosebud Sioux, SD</v>
      </c>
      <c r="B85" s="52">
        <v>42</v>
      </c>
      <c r="C85" s="53">
        <v>26</v>
      </c>
      <c r="D85" s="53">
        <v>23</v>
      </c>
      <c r="E85" s="53">
        <v>20</v>
      </c>
      <c r="F85" s="53">
        <v>15</v>
      </c>
      <c r="G85" s="53">
        <v>17</v>
      </c>
      <c r="H85" s="53">
        <v>16</v>
      </c>
      <c r="I85" s="53">
        <v>12</v>
      </c>
      <c r="J85" s="52">
        <f t="shared" si="0"/>
        <v>21.375</v>
      </c>
    </row>
    <row r="86" spans="1:10" ht="12" customHeight="1" x14ac:dyDescent="0.2">
      <c r="A86" s="51" t="str">
        <f>'Pregnant Women Participating'!A86</f>
        <v>Northern Arapahoe, WY</v>
      </c>
      <c r="B86" s="52">
        <v>9</v>
      </c>
      <c r="C86" s="53">
        <v>4</v>
      </c>
      <c r="D86" s="53">
        <v>5</v>
      </c>
      <c r="E86" s="53">
        <v>5</v>
      </c>
      <c r="F86" s="53">
        <v>6</v>
      </c>
      <c r="G86" s="53">
        <v>8</v>
      </c>
      <c r="H86" s="53">
        <v>11</v>
      </c>
      <c r="I86" s="53">
        <v>11</v>
      </c>
      <c r="J86" s="52">
        <f t="shared" si="0"/>
        <v>7.375</v>
      </c>
    </row>
    <row r="87" spans="1:10" ht="12" customHeight="1" x14ac:dyDescent="0.2">
      <c r="A87" s="51" t="str">
        <f>'Pregnant Women Participating'!A87</f>
        <v>Shoshone Tribe, WY</v>
      </c>
      <c r="B87" s="52">
        <v>5</v>
      </c>
      <c r="C87" s="53">
        <v>5</v>
      </c>
      <c r="D87" s="53">
        <v>5</v>
      </c>
      <c r="E87" s="53">
        <v>5</v>
      </c>
      <c r="F87" s="53">
        <v>5</v>
      </c>
      <c r="G87" s="53">
        <v>5</v>
      </c>
      <c r="H87" s="53">
        <v>4</v>
      </c>
      <c r="I87" s="53">
        <v>4</v>
      </c>
      <c r="J87" s="52">
        <f t="shared" si="0"/>
        <v>4.75</v>
      </c>
    </row>
    <row r="88" spans="1:10" s="57" customFormat="1" ht="24.75" customHeight="1" x14ac:dyDescent="0.2">
      <c r="A88" s="54" t="str">
        <f>'Pregnant Women Participating'!A88</f>
        <v>Mountain Plains</v>
      </c>
      <c r="B88" s="56">
        <v>15852</v>
      </c>
      <c r="C88" s="56">
        <v>15399</v>
      </c>
      <c r="D88" s="56">
        <v>15068</v>
      </c>
      <c r="E88" s="56">
        <v>14987</v>
      </c>
      <c r="F88" s="56">
        <v>15030</v>
      </c>
      <c r="G88" s="56">
        <v>15202</v>
      </c>
      <c r="H88" s="56">
        <v>15094</v>
      </c>
      <c r="I88" s="56">
        <v>14808</v>
      </c>
      <c r="J88" s="55">
        <f t="shared" si="0"/>
        <v>15180</v>
      </c>
    </row>
    <row r="89" spans="1:10" ht="12" customHeight="1" x14ac:dyDescent="0.2">
      <c r="A89" s="58" t="str">
        <f>'Pregnant Women Participating'!A89</f>
        <v>Alaska</v>
      </c>
      <c r="B89" s="52">
        <v>942</v>
      </c>
      <c r="C89" s="53">
        <v>943</v>
      </c>
      <c r="D89" s="53">
        <v>935</v>
      </c>
      <c r="E89" s="53">
        <v>925</v>
      </c>
      <c r="F89" s="53">
        <v>904</v>
      </c>
      <c r="G89" s="53">
        <v>897</v>
      </c>
      <c r="H89" s="53">
        <v>863</v>
      </c>
      <c r="I89" s="53">
        <v>886</v>
      </c>
      <c r="J89" s="52">
        <f t="shared" si="0"/>
        <v>911.875</v>
      </c>
    </row>
    <row r="90" spans="1:10" ht="12" customHeight="1" x14ac:dyDescent="0.2">
      <c r="A90" s="58" t="str">
        <f>'Pregnant Women Participating'!A90</f>
        <v>American Samoa</v>
      </c>
      <c r="B90" s="52">
        <v>47</v>
      </c>
      <c r="C90" s="53">
        <v>40</v>
      </c>
      <c r="D90" s="53">
        <v>41</v>
      </c>
      <c r="E90" s="53">
        <v>43</v>
      </c>
      <c r="F90" s="53">
        <v>39</v>
      </c>
      <c r="G90" s="53">
        <v>44</v>
      </c>
      <c r="H90" s="53">
        <v>41</v>
      </c>
      <c r="I90" s="53">
        <v>37</v>
      </c>
      <c r="J90" s="52">
        <f t="shared" si="0"/>
        <v>41.5</v>
      </c>
    </row>
    <row r="91" spans="1:10" ht="12" customHeight="1" x14ac:dyDescent="0.2">
      <c r="A91" s="58" t="str">
        <f>'Pregnant Women Participating'!A91</f>
        <v>California</v>
      </c>
      <c r="B91" s="52">
        <v>45804</v>
      </c>
      <c r="C91" s="53">
        <v>44582</v>
      </c>
      <c r="D91" s="53">
        <v>44491</v>
      </c>
      <c r="E91" s="53">
        <v>44634</v>
      </c>
      <c r="F91" s="53">
        <v>44408</v>
      </c>
      <c r="G91" s="53">
        <v>44569</v>
      </c>
      <c r="H91" s="53">
        <v>44615</v>
      </c>
      <c r="I91" s="53">
        <v>44088</v>
      </c>
      <c r="J91" s="52">
        <f t="shared" si="0"/>
        <v>44648.875</v>
      </c>
    </row>
    <row r="92" spans="1:10" ht="12" customHeight="1" x14ac:dyDescent="0.2">
      <c r="A92" s="58" t="str">
        <f>'Pregnant Women Participating'!A92</f>
        <v>Guam</v>
      </c>
      <c r="B92" s="52">
        <v>232</v>
      </c>
      <c r="C92" s="53">
        <v>225</v>
      </c>
      <c r="D92" s="53">
        <v>214</v>
      </c>
      <c r="E92" s="53">
        <v>215</v>
      </c>
      <c r="F92" s="53">
        <v>216</v>
      </c>
      <c r="G92" s="53">
        <v>222</v>
      </c>
      <c r="H92" s="53">
        <v>224</v>
      </c>
      <c r="I92" s="53">
        <v>213</v>
      </c>
      <c r="J92" s="52">
        <f t="shared" si="0"/>
        <v>220.125</v>
      </c>
    </row>
    <row r="93" spans="1:10" ht="12" customHeight="1" x14ac:dyDescent="0.2">
      <c r="A93" s="58" t="str">
        <f>'Pregnant Women Participating'!A93</f>
        <v>Hawaii</v>
      </c>
      <c r="B93" s="52">
        <v>1651</v>
      </c>
      <c r="C93" s="53">
        <v>1595</v>
      </c>
      <c r="D93" s="53">
        <v>1612</v>
      </c>
      <c r="E93" s="53">
        <v>1596</v>
      </c>
      <c r="F93" s="53">
        <v>1614</v>
      </c>
      <c r="G93" s="53">
        <v>1641</v>
      </c>
      <c r="H93" s="53">
        <v>1623</v>
      </c>
      <c r="I93" s="53">
        <v>1559</v>
      </c>
      <c r="J93" s="52">
        <f t="shared" si="0"/>
        <v>1611.375</v>
      </c>
    </row>
    <row r="94" spans="1:10" ht="12" customHeight="1" x14ac:dyDescent="0.2">
      <c r="A94" s="58" t="str">
        <f>'Pregnant Women Participating'!A94</f>
        <v>Idaho</v>
      </c>
      <c r="B94" s="52">
        <v>2407</v>
      </c>
      <c r="C94" s="53">
        <v>2324</v>
      </c>
      <c r="D94" s="53">
        <v>2339</v>
      </c>
      <c r="E94" s="53">
        <v>2341</v>
      </c>
      <c r="F94" s="53">
        <v>2345</v>
      </c>
      <c r="G94" s="53">
        <v>2282</v>
      </c>
      <c r="H94" s="53">
        <v>2318</v>
      </c>
      <c r="I94" s="53">
        <v>2336</v>
      </c>
      <c r="J94" s="52">
        <f t="shared" si="0"/>
        <v>2336.5</v>
      </c>
    </row>
    <row r="95" spans="1:10" ht="12" customHeight="1" x14ac:dyDescent="0.2">
      <c r="A95" s="58" t="str">
        <f>'Pregnant Women Participating'!A95</f>
        <v>Nevada</v>
      </c>
      <c r="B95" s="52">
        <v>1805</v>
      </c>
      <c r="C95" s="53">
        <v>1715</v>
      </c>
      <c r="D95" s="53">
        <v>1681</v>
      </c>
      <c r="E95" s="53">
        <v>1642</v>
      </c>
      <c r="F95" s="53">
        <v>1636</v>
      </c>
      <c r="G95" s="53">
        <v>1672</v>
      </c>
      <c r="H95" s="53">
        <v>1651</v>
      </c>
      <c r="I95" s="53">
        <v>1588</v>
      </c>
      <c r="J95" s="52">
        <f t="shared" si="0"/>
        <v>1673.75</v>
      </c>
    </row>
    <row r="96" spans="1:10" ht="12" customHeight="1" x14ac:dyDescent="0.2">
      <c r="A96" s="58" t="str">
        <f>'Pregnant Women Participating'!A96</f>
        <v>Oregon</v>
      </c>
      <c r="B96" s="52">
        <v>5955</v>
      </c>
      <c r="C96" s="53">
        <v>5750</v>
      </c>
      <c r="D96" s="53">
        <v>5705</v>
      </c>
      <c r="E96" s="53">
        <v>5727</v>
      </c>
      <c r="F96" s="53">
        <v>5681</v>
      </c>
      <c r="G96" s="53">
        <v>5725</v>
      </c>
      <c r="H96" s="53">
        <v>5718</v>
      </c>
      <c r="I96" s="53">
        <v>5642</v>
      </c>
      <c r="J96" s="52">
        <f t="shared" si="0"/>
        <v>5737.875</v>
      </c>
    </row>
    <row r="97" spans="1:10" ht="12" customHeight="1" x14ac:dyDescent="0.2">
      <c r="A97" s="58" t="str">
        <f>'Pregnant Women Participating'!A97</f>
        <v>Washington</v>
      </c>
      <c r="B97" s="52">
        <v>8165</v>
      </c>
      <c r="C97" s="53">
        <v>7921</v>
      </c>
      <c r="D97" s="53">
        <v>7820</v>
      </c>
      <c r="E97" s="53">
        <v>7795</v>
      </c>
      <c r="F97" s="53">
        <v>7802</v>
      </c>
      <c r="G97" s="53">
        <v>7843</v>
      </c>
      <c r="H97" s="53">
        <v>7836</v>
      </c>
      <c r="I97" s="53">
        <v>7850</v>
      </c>
      <c r="J97" s="52">
        <f t="shared" si="0"/>
        <v>7879</v>
      </c>
    </row>
    <row r="98" spans="1:10" ht="12" customHeight="1" x14ac:dyDescent="0.2">
      <c r="A98" s="58" t="str">
        <f>'Pregnant Women Participating'!A98</f>
        <v>Northern Marianas</v>
      </c>
      <c r="B98" s="52">
        <v>105</v>
      </c>
      <c r="C98" s="53">
        <v>98</v>
      </c>
      <c r="D98" s="53">
        <v>95</v>
      </c>
      <c r="E98" s="53">
        <v>81</v>
      </c>
      <c r="F98" s="53">
        <v>82</v>
      </c>
      <c r="G98" s="53">
        <v>82</v>
      </c>
      <c r="H98" s="53">
        <v>76</v>
      </c>
      <c r="I98" s="53">
        <v>75</v>
      </c>
      <c r="J98" s="52">
        <f t="shared" si="0"/>
        <v>86.75</v>
      </c>
    </row>
    <row r="99" spans="1:10" ht="12" customHeight="1" x14ac:dyDescent="0.2">
      <c r="A99" s="58" t="str">
        <f>'Pregnant Women Participating'!A99</f>
        <v>Inter-Tribal Council, NV</v>
      </c>
      <c r="B99" s="52">
        <v>24</v>
      </c>
      <c r="C99" s="53">
        <v>20</v>
      </c>
      <c r="D99" s="53">
        <v>23</v>
      </c>
      <c r="E99" s="53">
        <v>16</v>
      </c>
      <c r="F99" s="53">
        <v>18</v>
      </c>
      <c r="G99" s="53">
        <v>20</v>
      </c>
      <c r="H99" s="53">
        <v>23</v>
      </c>
      <c r="I99" s="53">
        <v>13</v>
      </c>
      <c r="J99" s="52">
        <f t="shared" si="0"/>
        <v>19.625</v>
      </c>
    </row>
    <row r="100" spans="1:10" s="57" customFormat="1" ht="24.75" customHeight="1" x14ac:dyDescent="0.2">
      <c r="A100" s="54" t="str">
        <f>'Pregnant Women Participating'!A100</f>
        <v>Western Region</v>
      </c>
      <c r="B100" s="56">
        <v>67137</v>
      </c>
      <c r="C100" s="56">
        <v>65213</v>
      </c>
      <c r="D100" s="56">
        <v>64956</v>
      </c>
      <c r="E100" s="56">
        <v>65015</v>
      </c>
      <c r="F100" s="56">
        <v>64745</v>
      </c>
      <c r="G100" s="56">
        <v>64997</v>
      </c>
      <c r="H100" s="56">
        <v>64988</v>
      </c>
      <c r="I100" s="56">
        <v>64287</v>
      </c>
      <c r="J100" s="55">
        <f t="shared" si="0"/>
        <v>65167.25</v>
      </c>
    </row>
    <row r="101" spans="1:10" s="62" customFormat="1" ht="16.5" customHeight="1" thickBot="1" x14ac:dyDescent="0.25">
      <c r="A101" s="59" t="str">
        <f>'Pregnant Women Participating'!A101</f>
        <v>TOTAL</v>
      </c>
      <c r="B101" s="60">
        <v>263450</v>
      </c>
      <c r="C101" s="61">
        <v>256131</v>
      </c>
      <c r="D101" s="61">
        <v>253548</v>
      </c>
      <c r="E101" s="61">
        <v>252617</v>
      </c>
      <c r="F101" s="61">
        <v>251852</v>
      </c>
      <c r="G101" s="61">
        <v>253984</v>
      </c>
      <c r="H101" s="61">
        <v>254104</v>
      </c>
      <c r="I101" s="61">
        <v>251233</v>
      </c>
      <c r="J101" s="60">
        <f t="shared" si="0"/>
        <v>254614.875</v>
      </c>
    </row>
    <row r="102" spans="1:10" ht="12.75" customHeight="1" thickTop="1" x14ac:dyDescent="0.2">
      <c r="A102" s="63"/>
    </row>
    <row r="103" spans="1:10" x14ac:dyDescent="0.2">
      <c r="A103" s="63"/>
    </row>
    <row r="104" spans="1:10" s="64" customFormat="1" ht="12.75" x14ac:dyDescent="0.2">
      <c r="A104" s="43" t="s">
        <v>1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04"/>
  <sheetViews>
    <sheetView workbookViewId="0"/>
  </sheetViews>
  <sheetFormatPr defaultColWidth="9.140625" defaultRowHeight="12" x14ac:dyDescent="0.2"/>
  <cols>
    <col min="1" max="1" width="34.7109375" style="45" customWidth="1"/>
    <col min="2" max="8" width="11.7109375" style="45" customWidth="1"/>
    <col min="9" max="10" width="13.7109375" style="45" customWidth="1"/>
    <col min="11" max="16384" width="9.140625" style="45"/>
  </cols>
  <sheetData>
    <row r="1" spans="1:10" ht="12" customHeight="1" x14ac:dyDescent="0.2">
      <c r="A1" s="43" t="s">
        <v>30</v>
      </c>
      <c r="B1" s="44"/>
      <c r="C1" s="44"/>
      <c r="D1" s="44"/>
      <c r="E1" s="44"/>
      <c r="F1" s="44"/>
      <c r="G1" s="44"/>
      <c r="H1" s="44"/>
      <c r="I1" s="44"/>
    </row>
    <row r="2" spans="1:10" ht="12" customHeight="1" x14ac:dyDescent="0.2">
      <c r="A2" s="43" t="str">
        <f>'Pregnant Women Participating'!A2</f>
        <v>FISCAL YEAR 2026</v>
      </c>
      <c r="B2" s="44"/>
      <c r="C2" s="44"/>
      <c r="D2" s="44"/>
      <c r="E2" s="44"/>
      <c r="F2" s="44"/>
      <c r="G2" s="44"/>
      <c r="H2" s="44"/>
      <c r="I2" s="44"/>
    </row>
    <row r="3" spans="1:10" ht="12" customHeight="1" x14ac:dyDescent="0.2">
      <c r="A3" s="46" t="str">
        <f>'Pregnant Women Participating'!A3</f>
        <v>Data as of August 14, 2026</v>
      </c>
      <c r="B3" s="44"/>
      <c r="C3" s="44"/>
      <c r="D3" s="44"/>
      <c r="E3" s="44"/>
      <c r="F3" s="44"/>
      <c r="G3" s="44"/>
      <c r="H3" s="44"/>
      <c r="I3" s="44"/>
    </row>
    <row r="4" spans="1:10" ht="12" customHeight="1" x14ac:dyDescent="0.2">
      <c r="A4" s="44"/>
      <c r="B4" s="44"/>
      <c r="C4" s="44"/>
      <c r="D4" s="44"/>
      <c r="E4" s="44"/>
      <c r="F4" s="44"/>
      <c r="G4" s="44"/>
      <c r="H4" s="44"/>
      <c r="I4" s="44"/>
    </row>
    <row r="5" spans="1:10" ht="24" customHeight="1" x14ac:dyDescent="0.2">
      <c r="A5" s="47" t="s">
        <v>0</v>
      </c>
      <c r="B5" s="48">
        <f>DATE(RIGHT(A2,4)-1,10,1)</f>
        <v>45931</v>
      </c>
      <c r="C5" s="49">
        <f>DATE(RIGHT(A2,4)-1,11,1)</f>
        <v>45962</v>
      </c>
      <c r="D5" s="49">
        <f>DATE(RIGHT(A2,4)-1,12,1)</f>
        <v>45992</v>
      </c>
      <c r="E5" s="49">
        <f>DATE(RIGHT(A2,4),1,1)</f>
        <v>46023</v>
      </c>
      <c r="F5" s="49">
        <f>DATE(RIGHT(A2,4),2,1)</f>
        <v>46054</v>
      </c>
      <c r="G5" s="49">
        <f>DATE(RIGHT(A2,4),3,1)</f>
        <v>46082</v>
      </c>
      <c r="H5" s="49">
        <f>DATE(RIGHT(A2,4),4,1)</f>
        <v>46113</v>
      </c>
      <c r="I5" s="49">
        <f>DATE(RIGHT(A2,4),5,1)</f>
        <v>46143</v>
      </c>
      <c r="J5" s="50" t="s">
        <v>12</v>
      </c>
    </row>
    <row r="6" spans="1:10" ht="12" customHeight="1" x14ac:dyDescent="0.2">
      <c r="A6" s="51" t="str">
        <f>'Pregnant Women Participating'!A6</f>
        <v>Connecticut</v>
      </c>
      <c r="B6" s="52">
        <v>3817</v>
      </c>
      <c r="C6" s="53">
        <v>3655</v>
      </c>
      <c r="D6" s="53">
        <v>3660</v>
      </c>
      <c r="E6" s="53">
        <v>3670</v>
      </c>
      <c r="F6" s="53">
        <v>3493</v>
      </c>
      <c r="G6" s="53">
        <v>3608</v>
      </c>
      <c r="H6" s="53">
        <v>3570</v>
      </c>
      <c r="I6" s="53">
        <v>3487</v>
      </c>
      <c r="J6" s="52">
        <f t="shared" ref="J6:J101" si="0">IF(SUM(B6:I6)&gt;0,AVERAGE(B6:I6),"0")</f>
        <v>3620</v>
      </c>
    </row>
    <row r="7" spans="1:10" ht="12" customHeight="1" x14ac:dyDescent="0.2">
      <c r="A7" s="51" t="str">
        <f>'Pregnant Women Participating'!A7</f>
        <v>Maine</v>
      </c>
      <c r="B7" s="52">
        <v>983</v>
      </c>
      <c r="C7" s="53">
        <v>934</v>
      </c>
      <c r="D7" s="53">
        <v>923</v>
      </c>
      <c r="E7" s="53">
        <v>943</v>
      </c>
      <c r="F7" s="53">
        <v>895</v>
      </c>
      <c r="G7" s="53">
        <v>901</v>
      </c>
      <c r="H7" s="53">
        <v>901</v>
      </c>
      <c r="I7" s="53">
        <v>867</v>
      </c>
      <c r="J7" s="52">
        <f t="shared" si="0"/>
        <v>918.375</v>
      </c>
    </row>
    <row r="8" spans="1:10" ht="12" customHeight="1" x14ac:dyDescent="0.2">
      <c r="A8" s="51" t="str">
        <f>'Pregnant Women Participating'!A8</f>
        <v>Massachusetts</v>
      </c>
      <c r="B8" s="52">
        <v>6989</v>
      </c>
      <c r="C8" s="53">
        <v>6831</v>
      </c>
      <c r="D8" s="53">
        <v>6767</v>
      </c>
      <c r="E8" s="53">
        <v>6617</v>
      </c>
      <c r="F8" s="53">
        <v>6567</v>
      </c>
      <c r="G8" s="53">
        <v>6603</v>
      </c>
      <c r="H8" s="53">
        <v>6613</v>
      </c>
      <c r="I8" s="53">
        <v>6592</v>
      </c>
      <c r="J8" s="52">
        <f t="shared" si="0"/>
        <v>6697.375</v>
      </c>
    </row>
    <row r="9" spans="1:10" ht="12" customHeight="1" x14ac:dyDescent="0.2">
      <c r="A9" s="51" t="str">
        <f>'Pregnant Women Participating'!A9</f>
        <v>New Hampshire</v>
      </c>
      <c r="B9" s="52">
        <v>460</v>
      </c>
      <c r="C9" s="53">
        <v>467</v>
      </c>
      <c r="D9" s="53">
        <v>488</v>
      </c>
      <c r="E9" s="53">
        <v>458</v>
      </c>
      <c r="F9" s="53">
        <v>447</v>
      </c>
      <c r="G9" s="53">
        <v>460</v>
      </c>
      <c r="H9" s="53">
        <v>450</v>
      </c>
      <c r="I9" s="53">
        <v>445</v>
      </c>
      <c r="J9" s="52">
        <f t="shared" si="0"/>
        <v>459.375</v>
      </c>
    </row>
    <row r="10" spans="1:10" ht="12" customHeight="1" x14ac:dyDescent="0.2">
      <c r="A10" s="51" t="str">
        <f>'Pregnant Women Participating'!A10</f>
        <v>New York</v>
      </c>
      <c r="B10" s="52">
        <v>38609</v>
      </c>
      <c r="C10" s="53">
        <v>37716</v>
      </c>
      <c r="D10" s="53">
        <v>37948</v>
      </c>
      <c r="E10" s="53">
        <v>37961</v>
      </c>
      <c r="F10" s="53">
        <v>37424</v>
      </c>
      <c r="G10" s="53">
        <v>37879</v>
      </c>
      <c r="H10" s="53">
        <v>37907</v>
      </c>
      <c r="I10" s="53">
        <v>37668</v>
      </c>
      <c r="J10" s="52">
        <f t="shared" si="0"/>
        <v>37889</v>
      </c>
    </row>
    <row r="11" spans="1:10" ht="12" customHeight="1" x14ac:dyDescent="0.2">
      <c r="A11" s="51" t="str">
        <f>'Pregnant Women Participating'!A11</f>
        <v>Rhode Island</v>
      </c>
      <c r="B11" s="52">
        <v>1056</v>
      </c>
      <c r="C11" s="53">
        <v>942</v>
      </c>
      <c r="D11" s="53">
        <v>927</v>
      </c>
      <c r="E11" s="53">
        <v>965</v>
      </c>
      <c r="F11" s="53">
        <v>957</v>
      </c>
      <c r="G11" s="53">
        <v>983</v>
      </c>
      <c r="H11" s="53">
        <v>942</v>
      </c>
      <c r="I11" s="53">
        <v>972</v>
      </c>
      <c r="J11" s="52">
        <f t="shared" si="0"/>
        <v>968</v>
      </c>
    </row>
    <row r="12" spans="1:10" ht="12" customHeight="1" x14ac:dyDescent="0.2">
      <c r="A12" s="51" t="str">
        <f>'Pregnant Women Participating'!A12</f>
        <v>Vermont</v>
      </c>
      <c r="B12" s="52">
        <v>406</v>
      </c>
      <c r="C12" s="53">
        <v>400</v>
      </c>
      <c r="D12" s="53">
        <v>410</v>
      </c>
      <c r="E12" s="53">
        <v>413</v>
      </c>
      <c r="F12" s="53">
        <v>417</v>
      </c>
      <c r="G12" s="53">
        <v>438</v>
      </c>
      <c r="H12" s="53">
        <v>427</v>
      </c>
      <c r="I12" s="53">
        <v>422</v>
      </c>
      <c r="J12" s="52">
        <f t="shared" si="0"/>
        <v>416.625</v>
      </c>
    </row>
    <row r="13" spans="1:10" ht="12" customHeight="1" x14ac:dyDescent="0.2">
      <c r="A13" s="51" t="str">
        <f>'Pregnant Women Participating'!A13</f>
        <v>Virgin Islands</v>
      </c>
      <c r="B13" s="52">
        <v>316</v>
      </c>
      <c r="C13" s="53">
        <v>319</v>
      </c>
      <c r="D13" s="53">
        <v>310</v>
      </c>
      <c r="E13" s="53">
        <v>312</v>
      </c>
      <c r="F13" s="53">
        <v>302</v>
      </c>
      <c r="G13" s="53">
        <v>301</v>
      </c>
      <c r="H13" s="53">
        <v>290</v>
      </c>
      <c r="I13" s="53">
        <v>0</v>
      </c>
      <c r="J13" s="52">
        <f t="shared" si="0"/>
        <v>268.75</v>
      </c>
    </row>
    <row r="14" spans="1:10" ht="12" customHeight="1" x14ac:dyDescent="0.2">
      <c r="A14" s="51" t="str">
        <f>'Pregnant Women Participating'!A14</f>
        <v>Pleasant Point, ME</v>
      </c>
      <c r="B14" s="52">
        <v>0</v>
      </c>
      <c r="C14" s="53">
        <v>1</v>
      </c>
      <c r="D14" s="53">
        <v>2</v>
      </c>
      <c r="E14" s="53">
        <v>3</v>
      </c>
      <c r="F14" s="53">
        <v>3</v>
      </c>
      <c r="G14" s="53">
        <v>3</v>
      </c>
      <c r="H14" s="53">
        <v>2</v>
      </c>
      <c r="I14" s="53">
        <v>1</v>
      </c>
      <c r="J14" s="52">
        <f t="shared" si="0"/>
        <v>1.875</v>
      </c>
    </row>
    <row r="15" spans="1:10" s="57" customFormat="1" ht="24.75" customHeight="1" x14ac:dyDescent="0.2">
      <c r="A15" s="54" t="str">
        <f>'Pregnant Women Participating'!A15</f>
        <v>Northeast Region</v>
      </c>
      <c r="B15" s="55">
        <v>52636</v>
      </c>
      <c r="C15" s="56">
        <v>51265</v>
      </c>
      <c r="D15" s="56">
        <v>51435</v>
      </c>
      <c r="E15" s="56">
        <v>51342</v>
      </c>
      <c r="F15" s="56">
        <v>50505</v>
      </c>
      <c r="G15" s="56">
        <v>51176</v>
      </c>
      <c r="H15" s="56">
        <v>51102</v>
      </c>
      <c r="I15" s="56">
        <v>50454</v>
      </c>
      <c r="J15" s="55">
        <f t="shared" si="0"/>
        <v>51239.375</v>
      </c>
    </row>
    <row r="16" spans="1:10" ht="12" customHeight="1" x14ac:dyDescent="0.2">
      <c r="A16" s="51" t="str">
        <f>'Pregnant Women Participating'!A16</f>
        <v>Delaware</v>
      </c>
      <c r="B16" s="53">
        <v>1651</v>
      </c>
      <c r="C16" s="53">
        <v>1620</v>
      </c>
      <c r="D16" s="53">
        <v>1677</v>
      </c>
      <c r="E16" s="53">
        <v>1656</v>
      </c>
      <c r="F16" s="53">
        <v>1623</v>
      </c>
      <c r="G16" s="53">
        <v>1652</v>
      </c>
      <c r="H16" s="53">
        <v>1620</v>
      </c>
      <c r="I16" s="53">
        <v>1583</v>
      </c>
      <c r="J16" s="52">
        <f t="shared" si="0"/>
        <v>1635.25</v>
      </c>
    </row>
    <row r="17" spans="1:10" ht="12" customHeight="1" x14ac:dyDescent="0.2">
      <c r="A17" s="51" t="str">
        <f>'Pregnant Women Participating'!A17</f>
        <v>District of Columbia</v>
      </c>
      <c r="B17" s="53">
        <v>1000</v>
      </c>
      <c r="C17" s="53">
        <v>956</v>
      </c>
      <c r="D17" s="53">
        <v>976</v>
      </c>
      <c r="E17" s="53">
        <v>967</v>
      </c>
      <c r="F17" s="53">
        <v>976</v>
      </c>
      <c r="G17" s="53">
        <v>967</v>
      </c>
      <c r="H17" s="53">
        <v>1999</v>
      </c>
      <c r="I17" s="53">
        <v>966</v>
      </c>
      <c r="J17" s="52">
        <f t="shared" si="0"/>
        <v>1100.875</v>
      </c>
    </row>
    <row r="18" spans="1:10" ht="12" customHeight="1" x14ac:dyDescent="0.2">
      <c r="A18" s="51" t="str">
        <f>'Pregnant Women Participating'!A18</f>
        <v>Maryland</v>
      </c>
      <c r="B18" s="53">
        <v>9118</v>
      </c>
      <c r="C18" s="53">
        <v>8815</v>
      </c>
      <c r="D18" s="53">
        <v>8749</v>
      </c>
      <c r="E18" s="53">
        <v>8641</v>
      </c>
      <c r="F18" s="53">
        <v>8561</v>
      </c>
      <c r="G18" s="53">
        <v>8659</v>
      </c>
      <c r="H18" s="53">
        <v>8574</v>
      </c>
      <c r="I18" s="53">
        <v>8405</v>
      </c>
      <c r="J18" s="52">
        <f t="shared" si="0"/>
        <v>8690.25</v>
      </c>
    </row>
    <row r="19" spans="1:10" ht="12" customHeight="1" x14ac:dyDescent="0.2">
      <c r="A19" s="51" t="str">
        <f>'Pregnant Women Participating'!A19</f>
        <v>New Jersey</v>
      </c>
      <c r="B19" s="53">
        <v>11951</v>
      </c>
      <c r="C19" s="53">
        <v>11849</v>
      </c>
      <c r="D19" s="53">
        <v>11754</v>
      </c>
      <c r="E19" s="53">
        <v>11652</v>
      </c>
      <c r="F19" s="53">
        <v>11607</v>
      </c>
      <c r="G19" s="53">
        <v>11783</v>
      </c>
      <c r="H19" s="53">
        <v>11787</v>
      </c>
      <c r="I19" s="53">
        <v>11766</v>
      </c>
      <c r="J19" s="52">
        <f t="shared" si="0"/>
        <v>11768.625</v>
      </c>
    </row>
    <row r="20" spans="1:10" ht="12" customHeight="1" x14ac:dyDescent="0.2">
      <c r="A20" s="51" t="str">
        <f>'Pregnant Women Participating'!A20</f>
        <v>Pennsylvania</v>
      </c>
      <c r="B20" s="53">
        <v>5687</v>
      </c>
      <c r="C20" s="53">
        <v>5528</v>
      </c>
      <c r="D20" s="53">
        <v>5398</v>
      </c>
      <c r="E20" s="53">
        <v>5356</v>
      </c>
      <c r="F20" s="53">
        <v>5389</v>
      </c>
      <c r="G20" s="53">
        <v>5378</v>
      </c>
      <c r="H20" s="53">
        <v>5590</v>
      </c>
      <c r="I20" s="53">
        <v>5619</v>
      </c>
      <c r="J20" s="52">
        <f t="shared" si="0"/>
        <v>5493.125</v>
      </c>
    </row>
    <row r="21" spans="1:10" ht="12" customHeight="1" x14ac:dyDescent="0.2">
      <c r="A21" s="51" t="str">
        <f>'Pregnant Women Participating'!A21</f>
        <v>Puerto Rico</v>
      </c>
      <c r="B21" s="53">
        <v>2707</v>
      </c>
      <c r="C21" s="53">
        <v>2612</v>
      </c>
      <c r="D21" s="53">
        <v>2684</v>
      </c>
      <c r="E21" s="53">
        <v>2725</v>
      </c>
      <c r="F21" s="53">
        <v>2782</v>
      </c>
      <c r="G21" s="53">
        <v>2870</v>
      </c>
      <c r="H21" s="53">
        <v>2898</v>
      </c>
      <c r="I21" s="53">
        <v>2883</v>
      </c>
      <c r="J21" s="52">
        <f t="shared" si="0"/>
        <v>2770.125</v>
      </c>
    </row>
    <row r="22" spans="1:10" ht="12" customHeight="1" x14ac:dyDescent="0.2">
      <c r="A22" s="51" t="str">
        <f>'Pregnant Women Participating'!A22</f>
        <v>Virginia</v>
      </c>
      <c r="B22" s="53">
        <v>5174</v>
      </c>
      <c r="C22" s="53">
        <v>4887</v>
      </c>
      <c r="D22" s="53">
        <v>4772</v>
      </c>
      <c r="E22" s="53">
        <v>4590</v>
      </c>
      <c r="F22" s="53">
        <v>4586</v>
      </c>
      <c r="G22" s="53">
        <v>4658</v>
      </c>
      <c r="H22" s="53">
        <v>4651</v>
      </c>
      <c r="I22" s="53">
        <v>4568</v>
      </c>
      <c r="J22" s="52">
        <f t="shared" si="0"/>
        <v>4735.75</v>
      </c>
    </row>
    <row r="23" spans="1:10" ht="12" customHeight="1" x14ac:dyDescent="0.2">
      <c r="A23" s="51" t="str">
        <f>'Pregnant Women Participating'!A23</f>
        <v>West Virginia</v>
      </c>
      <c r="B23" s="53">
        <v>839</v>
      </c>
      <c r="C23" s="53">
        <v>832</v>
      </c>
      <c r="D23" s="53">
        <v>821</v>
      </c>
      <c r="E23" s="53">
        <v>828</v>
      </c>
      <c r="F23" s="53">
        <v>844</v>
      </c>
      <c r="G23" s="53">
        <v>877</v>
      </c>
      <c r="H23" s="53">
        <v>854</v>
      </c>
      <c r="I23" s="53">
        <v>888</v>
      </c>
      <c r="J23" s="52">
        <f t="shared" si="0"/>
        <v>847.875</v>
      </c>
    </row>
    <row r="24" spans="1:10" s="57" customFormat="1" ht="24.75" customHeight="1" x14ac:dyDescent="0.2">
      <c r="A24" s="54" t="str">
        <f>'Pregnant Women Participating'!A24</f>
        <v>Mid-Atlantic Region</v>
      </c>
      <c r="B24" s="56">
        <v>38127</v>
      </c>
      <c r="C24" s="56">
        <v>37099</v>
      </c>
      <c r="D24" s="56">
        <v>36831</v>
      </c>
      <c r="E24" s="56">
        <v>36415</v>
      </c>
      <c r="F24" s="56">
        <v>36368</v>
      </c>
      <c r="G24" s="56">
        <v>36844</v>
      </c>
      <c r="H24" s="56">
        <v>37973</v>
      </c>
      <c r="I24" s="56">
        <v>36678</v>
      </c>
      <c r="J24" s="55">
        <f t="shared" si="0"/>
        <v>37041.875</v>
      </c>
    </row>
    <row r="25" spans="1:10" ht="12" customHeight="1" x14ac:dyDescent="0.2">
      <c r="A25" s="51" t="str">
        <f>'Pregnant Women Participating'!A25</f>
        <v>Alabama</v>
      </c>
      <c r="B25" s="53">
        <v>3108</v>
      </c>
      <c r="C25" s="53">
        <v>3061</v>
      </c>
      <c r="D25" s="53">
        <v>3140</v>
      </c>
      <c r="E25" s="53">
        <v>3341</v>
      </c>
      <c r="F25" s="53">
        <v>3302</v>
      </c>
      <c r="G25" s="53">
        <v>3425</v>
      </c>
      <c r="H25" s="53">
        <v>3473</v>
      </c>
      <c r="I25" s="53">
        <v>3410</v>
      </c>
      <c r="J25" s="52">
        <f t="shared" si="0"/>
        <v>3282.5</v>
      </c>
    </row>
    <row r="26" spans="1:10" ht="12" customHeight="1" x14ac:dyDescent="0.2">
      <c r="A26" s="51" t="str">
        <f>'Pregnant Women Participating'!A26</f>
        <v>Florida</v>
      </c>
      <c r="B26" s="53">
        <v>30076</v>
      </c>
      <c r="C26" s="53">
        <v>28991</v>
      </c>
      <c r="D26" s="53">
        <v>29046</v>
      </c>
      <c r="E26" s="53">
        <v>28820</v>
      </c>
      <c r="F26" s="53">
        <v>28174</v>
      </c>
      <c r="G26" s="53">
        <v>28062</v>
      </c>
      <c r="H26" s="53">
        <v>27688</v>
      </c>
      <c r="I26" s="53">
        <v>26742</v>
      </c>
      <c r="J26" s="52">
        <f t="shared" si="0"/>
        <v>28449.875</v>
      </c>
    </row>
    <row r="27" spans="1:10" ht="12" customHeight="1" x14ac:dyDescent="0.2">
      <c r="A27" s="51" t="str">
        <f>'Pregnant Women Participating'!A27</f>
        <v>Georgia</v>
      </c>
      <c r="B27" s="53">
        <v>16000</v>
      </c>
      <c r="C27" s="53">
        <v>15772</v>
      </c>
      <c r="D27" s="53">
        <v>15891</v>
      </c>
      <c r="E27" s="53">
        <v>15940</v>
      </c>
      <c r="F27" s="53">
        <v>15725</v>
      </c>
      <c r="G27" s="53">
        <v>15590</v>
      </c>
      <c r="H27" s="53">
        <v>15439</v>
      </c>
      <c r="I27" s="53">
        <v>15339</v>
      </c>
      <c r="J27" s="52">
        <f t="shared" si="0"/>
        <v>15712</v>
      </c>
    </row>
    <row r="28" spans="1:10" ht="12" customHeight="1" x14ac:dyDescent="0.2">
      <c r="A28" s="51" t="str">
        <f>'Pregnant Women Participating'!A28</f>
        <v>Kentucky</v>
      </c>
      <c r="B28" s="53">
        <v>5154</v>
      </c>
      <c r="C28" s="53">
        <v>5008</v>
      </c>
      <c r="D28" s="53">
        <v>4949</v>
      </c>
      <c r="E28" s="53">
        <v>4844</v>
      </c>
      <c r="F28" s="53">
        <v>4858</v>
      </c>
      <c r="G28" s="53">
        <v>4921</v>
      </c>
      <c r="H28" s="53">
        <v>4892</v>
      </c>
      <c r="I28" s="53">
        <v>4791</v>
      </c>
      <c r="J28" s="52">
        <f t="shared" si="0"/>
        <v>4927.125</v>
      </c>
    </row>
    <row r="29" spans="1:10" ht="12" customHeight="1" x14ac:dyDescent="0.2">
      <c r="A29" s="51" t="str">
        <f>'Pregnant Women Participating'!A29</f>
        <v>Mississippi</v>
      </c>
      <c r="B29" s="53">
        <v>3075</v>
      </c>
      <c r="C29" s="53">
        <v>3080</v>
      </c>
      <c r="D29" s="53">
        <v>2976</v>
      </c>
      <c r="E29" s="53">
        <v>2875</v>
      </c>
      <c r="F29" s="53">
        <v>2908</v>
      </c>
      <c r="G29" s="53">
        <v>2868</v>
      </c>
      <c r="H29" s="53">
        <v>2596</v>
      </c>
      <c r="I29" s="53">
        <v>2664</v>
      </c>
      <c r="J29" s="52">
        <f t="shared" si="0"/>
        <v>2880.25</v>
      </c>
    </row>
    <row r="30" spans="1:10" ht="12" customHeight="1" x14ac:dyDescent="0.2">
      <c r="A30" s="51" t="str">
        <f>'Pregnant Women Participating'!A30</f>
        <v>North Carolina</v>
      </c>
      <c r="B30" s="53">
        <v>14212</v>
      </c>
      <c r="C30" s="53">
        <v>13838</v>
      </c>
      <c r="D30" s="53">
        <v>13844</v>
      </c>
      <c r="E30" s="53">
        <v>13813</v>
      </c>
      <c r="F30" s="53">
        <v>13563</v>
      </c>
      <c r="G30" s="53">
        <v>13898</v>
      </c>
      <c r="H30" s="53">
        <v>13776</v>
      </c>
      <c r="I30" s="53">
        <v>13649</v>
      </c>
      <c r="J30" s="52">
        <f t="shared" si="0"/>
        <v>13824.125</v>
      </c>
    </row>
    <row r="31" spans="1:10" ht="12" customHeight="1" x14ac:dyDescent="0.2">
      <c r="A31" s="51" t="str">
        <f>'Pregnant Women Participating'!A31</f>
        <v>South Carolina</v>
      </c>
      <c r="B31" s="53">
        <v>4353</v>
      </c>
      <c r="C31" s="53">
        <v>4257</v>
      </c>
      <c r="D31" s="53">
        <v>4262</v>
      </c>
      <c r="E31" s="53">
        <v>4151</v>
      </c>
      <c r="F31" s="53">
        <v>4036</v>
      </c>
      <c r="G31" s="53">
        <v>4201</v>
      </c>
      <c r="H31" s="53">
        <v>4207</v>
      </c>
      <c r="I31" s="53">
        <v>4241</v>
      </c>
      <c r="J31" s="52">
        <f t="shared" si="0"/>
        <v>4213.5</v>
      </c>
    </row>
    <row r="32" spans="1:10" ht="12" customHeight="1" x14ac:dyDescent="0.2">
      <c r="A32" s="51" t="str">
        <f>'Pregnant Women Participating'!A32</f>
        <v>Tennessee</v>
      </c>
      <c r="B32" s="53">
        <v>10156</v>
      </c>
      <c r="C32" s="53">
        <v>9849</v>
      </c>
      <c r="D32" s="53">
        <v>9908</v>
      </c>
      <c r="E32" s="53">
        <v>9572</v>
      </c>
      <c r="F32" s="53">
        <v>9609</v>
      </c>
      <c r="G32" s="53">
        <v>9619</v>
      </c>
      <c r="H32" s="53">
        <v>9729</v>
      </c>
      <c r="I32" s="53">
        <v>9481</v>
      </c>
      <c r="J32" s="52">
        <f t="shared" si="0"/>
        <v>9740.375</v>
      </c>
    </row>
    <row r="33" spans="1:10" ht="12" customHeight="1" x14ac:dyDescent="0.2">
      <c r="A33" s="51" t="str">
        <f>'Pregnant Women Participating'!A33</f>
        <v>Choctaw Indians, MS</v>
      </c>
      <c r="B33" s="53">
        <v>21</v>
      </c>
      <c r="C33" s="53">
        <v>23</v>
      </c>
      <c r="D33" s="53">
        <v>27</v>
      </c>
      <c r="E33" s="53">
        <v>29</v>
      </c>
      <c r="F33" s="53">
        <v>26</v>
      </c>
      <c r="G33" s="53">
        <v>27</v>
      </c>
      <c r="H33" s="53">
        <v>30</v>
      </c>
      <c r="I33" s="53">
        <v>31</v>
      </c>
      <c r="J33" s="52">
        <f t="shared" si="0"/>
        <v>26.75</v>
      </c>
    </row>
    <row r="34" spans="1:10" ht="12" customHeight="1" x14ac:dyDescent="0.2">
      <c r="A34" s="51" t="str">
        <f>'Pregnant Women Participating'!A34</f>
        <v>Eastern Cherokee, NC</v>
      </c>
      <c r="B34" s="53">
        <v>20</v>
      </c>
      <c r="C34" s="53">
        <v>17</v>
      </c>
      <c r="D34" s="53">
        <v>17</v>
      </c>
      <c r="E34" s="53">
        <v>21</v>
      </c>
      <c r="F34" s="53">
        <v>16</v>
      </c>
      <c r="G34" s="53">
        <v>14</v>
      </c>
      <c r="H34" s="53">
        <v>16</v>
      </c>
      <c r="I34" s="53">
        <v>14</v>
      </c>
      <c r="J34" s="52">
        <f t="shared" si="0"/>
        <v>16.875</v>
      </c>
    </row>
    <row r="35" spans="1:10" s="57" customFormat="1" ht="24.75" customHeight="1" x14ac:dyDescent="0.2">
      <c r="A35" s="54" t="str">
        <f>'Pregnant Women Participating'!A35</f>
        <v>Southeast Region</v>
      </c>
      <c r="B35" s="56">
        <v>86175</v>
      </c>
      <c r="C35" s="56">
        <v>83896</v>
      </c>
      <c r="D35" s="56">
        <v>84060</v>
      </c>
      <c r="E35" s="56">
        <v>83406</v>
      </c>
      <c r="F35" s="56">
        <v>82217</v>
      </c>
      <c r="G35" s="56">
        <v>82625</v>
      </c>
      <c r="H35" s="56">
        <v>81846</v>
      </c>
      <c r="I35" s="56">
        <v>80362</v>
      </c>
      <c r="J35" s="55">
        <f t="shared" si="0"/>
        <v>83073.375</v>
      </c>
    </row>
    <row r="36" spans="1:10" ht="12" customHeight="1" x14ac:dyDescent="0.2">
      <c r="A36" s="51" t="str">
        <f>'Pregnant Women Participating'!A36</f>
        <v>Illinois</v>
      </c>
      <c r="B36" s="53">
        <v>13669</v>
      </c>
      <c r="C36" s="53">
        <v>13219</v>
      </c>
      <c r="D36" s="53">
        <v>13052</v>
      </c>
      <c r="E36" s="53">
        <v>12924</v>
      </c>
      <c r="F36" s="53">
        <v>12635</v>
      </c>
      <c r="G36" s="53">
        <v>12801</v>
      </c>
      <c r="H36" s="53">
        <v>12833</v>
      </c>
      <c r="I36" s="53">
        <v>12653</v>
      </c>
      <c r="J36" s="52">
        <f t="shared" si="0"/>
        <v>12973.25</v>
      </c>
    </row>
    <row r="37" spans="1:10" ht="12" customHeight="1" x14ac:dyDescent="0.2">
      <c r="A37" s="51" t="str">
        <f>'Pregnant Women Participating'!A37</f>
        <v>Indiana</v>
      </c>
      <c r="B37" s="53">
        <v>7287</v>
      </c>
      <c r="C37" s="53">
        <v>7110</v>
      </c>
      <c r="D37" s="53">
        <v>7186</v>
      </c>
      <c r="E37" s="53">
        <v>7303</v>
      </c>
      <c r="F37" s="53">
        <v>7138</v>
      </c>
      <c r="G37" s="53">
        <v>7203</v>
      </c>
      <c r="H37" s="53">
        <v>7049</v>
      </c>
      <c r="I37" s="53">
        <v>6848</v>
      </c>
      <c r="J37" s="52">
        <f t="shared" si="0"/>
        <v>7140.5</v>
      </c>
    </row>
    <row r="38" spans="1:10" ht="12" customHeight="1" x14ac:dyDescent="0.2">
      <c r="A38" s="51" t="str">
        <f>'Pregnant Women Participating'!A38</f>
        <v>Iowa</v>
      </c>
      <c r="B38" s="53">
        <v>3064</v>
      </c>
      <c r="C38" s="53">
        <v>3036</v>
      </c>
      <c r="D38" s="53">
        <v>3040</v>
      </c>
      <c r="E38" s="53">
        <v>3028</v>
      </c>
      <c r="F38" s="53">
        <v>2996</v>
      </c>
      <c r="G38" s="53">
        <v>2921</v>
      </c>
      <c r="H38" s="53">
        <v>2914</v>
      </c>
      <c r="I38" s="53">
        <v>2907</v>
      </c>
      <c r="J38" s="52">
        <f t="shared" si="0"/>
        <v>2988.25</v>
      </c>
    </row>
    <row r="39" spans="1:10" ht="12" customHeight="1" x14ac:dyDescent="0.2">
      <c r="A39" s="51" t="str">
        <f>'Pregnant Women Participating'!A39</f>
        <v>Michigan</v>
      </c>
      <c r="B39" s="53">
        <v>6998</v>
      </c>
      <c r="C39" s="53">
        <v>6824</v>
      </c>
      <c r="D39" s="53">
        <v>6869</v>
      </c>
      <c r="E39" s="53">
        <v>6974</v>
      </c>
      <c r="F39" s="53">
        <v>6801</v>
      </c>
      <c r="G39" s="53">
        <v>6895</v>
      </c>
      <c r="H39" s="53">
        <v>6890</v>
      </c>
      <c r="I39" s="53">
        <v>6821</v>
      </c>
      <c r="J39" s="52">
        <f t="shared" si="0"/>
        <v>6884</v>
      </c>
    </row>
    <row r="40" spans="1:10" ht="12" customHeight="1" x14ac:dyDescent="0.2">
      <c r="A40" s="51" t="str">
        <f>'Pregnant Women Participating'!A40</f>
        <v>Minnesota</v>
      </c>
      <c r="B40" s="53">
        <v>6038</v>
      </c>
      <c r="C40" s="53">
        <v>5817</v>
      </c>
      <c r="D40" s="53">
        <v>5794</v>
      </c>
      <c r="E40" s="53">
        <v>5733</v>
      </c>
      <c r="F40" s="53">
        <v>5567</v>
      </c>
      <c r="G40" s="53">
        <v>5569</v>
      </c>
      <c r="H40" s="53">
        <v>5509</v>
      </c>
      <c r="I40" s="53">
        <v>5390</v>
      </c>
      <c r="J40" s="52">
        <f t="shared" si="0"/>
        <v>5677.125</v>
      </c>
    </row>
    <row r="41" spans="1:10" ht="12" customHeight="1" x14ac:dyDescent="0.2">
      <c r="A41" s="51" t="str">
        <f>'Pregnant Women Participating'!A41</f>
        <v>Ohio</v>
      </c>
      <c r="B41" s="53">
        <v>2825</v>
      </c>
      <c r="C41" s="53">
        <v>9403</v>
      </c>
      <c r="D41" s="53">
        <v>9239</v>
      </c>
      <c r="E41" s="53">
        <v>9142</v>
      </c>
      <c r="F41" s="53">
        <v>9102</v>
      </c>
      <c r="G41" s="53">
        <v>9169</v>
      </c>
      <c r="H41" s="53">
        <v>9078</v>
      </c>
      <c r="I41" s="53">
        <v>8876</v>
      </c>
      <c r="J41" s="52">
        <f t="shared" si="0"/>
        <v>8354.25</v>
      </c>
    </row>
    <row r="42" spans="1:10" ht="12" customHeight="1" x14ac:dyDescent="0.2">
      <c r="A42" s="51" t="str">
        <f>'Pregnant Women Participating'!A42</f>
        <v>Wisconsin</v>
      </c>
      <c r="B42" s="53">
        <v>3534</v>
      </c>
      <c r="C42" s="53">
        <v>3469</v>
      </c>
      <c r="D42" s="53">
        <v>3442</v>
      </c>
      <c r="E42" s="53">
        <v>3434</v>
      </c>
      <c r="F42" s="53">
        <v>3417</v>
      </c>
      <c r="G42" s="53">
        <v>3411</v>
      </c>
      <c r="H42" s="53">
        <v>3379</v>
      </c>
      <c r="I42" s="53">
        <v>3347</v>
      </c>
      <c r="J42" s="52">
        <f t="shared" si="0"/>
        <v>3429.125</v>
      </c>
    </row>
    <row r="43" spans="1:10" s="57" customFormat="1" ht="24.75" customHeight="1" x14ac:dyDescent="0.2">
      <c r="A43" s="54" t="str">
        <f>'Pregnant Women Participating'!A43</f>
        <v>Midwest Region</v>
      </c>
      <c r="B43" s="56">
        <v>43415</v>
      </c>
      <c r="C43" s="56">
        <v>48878</v>
      </c>
      <c r="D43" s="56">
        <v>48622</v>
      </c>
      <c r="E43" s="56">
        <v>48538</v>
      </c>
      <c r="F43" s="56">
        <v>47656</v>
      </c>
      <c r="G43" s="56">
        <v>47969</v>
      </c>
      <c r="H43" s="56">
        <v>47652</v>
      </c>
      <c r="I43" s="56">
        <v>46842</v>
      </c>
      <c r="J43" s="55">
        <f t="shared" si="0"/>
        <v>47446.5</v>
      </c>
    </row>
    <row r="44" spans="1:10" ht="12" customHeight="1" x14ac:dyDescent="0.2">
      <c r="A44" s="51" t="str">
        <f>'Pregnant Women Participating'!A44</f>
        <v>Arizona</v>
      </c>
      <c r="B44" s="53">
        <v>7581</v>
      </c>
      <c r="C44" s="53">
        <v>7543</v>
      </c>
      <c r="D44" s="53">
        <v>7488</v>
      </c>
      <c r="E44" s="53">
        <v>7602</v>
      </c>
      <c r="F44" s="53">
        <v>7499</v>
      </c>
      <c r="G44" s="53">
        <v>7627</v>
      </c>
      <c r="H44" s="53">
        <v>7580</v>
      </c>
      <c r="I44" s="53">
        <v>7518</v>
      </c>
      <c r="J44" s="52">
        <f t="shared" si="0"/>
        <v>7554.75</v>
      </c>
    </row>
    <row r="45" spans="1:10" ht="12" customHeight="1" x14ac:dyDescent="0.2">
      <c r="A45" s="51" t="str">
        <f>'Pregnant Women Participating'!A45</f>
        <v>Arkansas</v>
      </c>
      <c r="B45" s="53">
        <v>2104</v>
      </c>
      <c r="C45" s="53">
        <v>1865</v>
      </c>
      <c r="D45" s="53">
        <v>1759</v>
      </c>
      <c r="E45" s="53">
        <v>1955</v>
      </c>
      <c r="F45" s="53">
        <v>2099</v>
      </c>
      <c r="G45" s="53">
        <v>2093</v>
      </c>
      <c r="H45" s="53">
        <v>2113</v>
      </c>
      <c r="I45" s="53">
        <v>2084</v>
      </c>
      <c r="J45" s="52">
        <f t="shared" si="0"/>
        <v>2009</v>
      </c>
    </row>
    <row r="46" spans="1:10" ht="12" customHeight="1" x14ac:dyDescent="0.2">
      <c r="A46" s="51" t="str">
        <f>'Pregnant Women Participating'!A46</f>
        <v>Louisiana</v>
      </c>
      <c r="B46" s="53">
        <v>4777</v>
      </c>
      <c r="C46" s="53">
        <v>4638</v>
      </c>
      <c r="D46" s="53">
        <v>4611</v>
      </c>
      <c r="E46" s="53">
        <v>4491</v>
      </c>
      <c r="F46" s="53">
        <v>4502</v>
      </c>
      <c r="G46" s="53">
        <v>4521</v>
      </c>
      <c r="H46" s="53">
        <v>4462</v>
      </c>
      <c r="I46" s="53">
        <v>4309</v>
      </c>
      <c r="J46" s="52">
        <f t="shared" si="0"/>
        <v>4538.875</v>
      </c>
    </row>
    <row r="47" spans="1:10" ht="12" customHeight="1" x14ac:dyDescent="0.2">
      <c r="A47" s="51" t="str">
        <f>'Pregnant Women Participating'!A47</f>
        <v>New Mexico</v>
      </c>
      <c r="B47" s="53">
        <v>2262</v>
      </c>
      <c r="C47" s="53">
        <v>2051</v>
      </c>
      <c r="D47" s="53">
        <v>2019</v>
      </c>
      <c r="E47" s="53">
        <v>2203</v>
      </c>
      <c r="F47" s="53">
        <v>2187</v>
      </c>
      <c r="G47" s="53">
        <v>2155</v>
      </c>
      <c r="H47" s="53">
        <v>2200</v>
      </c>
      <c r="I47" s="53">
        <v>2174</v>
      </c>
      <c r="J47" s="52">
        <f t="shared" si="0"/>
        <v>2156.375</v>
      </c>
    </row>
    <row r="48" spans="1:10" ht="12" customHeight="1" x14ac:dyDescent="0.2">
      <c r="A48" s="51" t="str">
        <f>'Pregnant Women Participating'!A48</f>
        <v>Oklahoma</v>
      </c>
      <c r="B48" s="53">
        <v>1677</v>
      </c>
      <c r="C48" s="53">
        <v>1593</v>
      </c>
      <c r="D48" s="53">
        <v>1534</v>
      </c>
      <c r="E48" s="53">
        <v>1563</v>
      </c>
      <c r="F48" s="53">
        <v>1579</v>
      </c>
      <c r="G48" s="53">
        <v>1584</v>
      </c>
      <c r="H48" s="53">
        <v>1557</v>
      </c>
      <c r="I48" s="53">
        <v>1125</v>
      </c>
      <c r="J48" s="52">
        <f t="shared" si="0"/>
        <v>1526.5</v>
      </c>
    </row>
    <row r="49" spans="1:10" ht="12" customHeight="1" x14ac:dyDescent="0.2">
      <c r="A49" s="51" t="str">
        <f>'Pregnant Women Participating'!A49</f>
        <v>Texas</v>
      </c>
      <c r="B49" s="53">
        <v>90051</v>
      </c>
      <c r="C49" s="53">
        <v>87568</v>
      </c>
      <c r="D49" s="53">
        <v>87130</v>
      </c>
      <c r="E49" s="53">
        <v>85685</v>
      </c>
      <c r="F49" s="53">
        <v>84928</v>
      </c>
      <c r="G49" s="53">
        <v>85008</v>
      </c>
      <c r="H49" s="53">
        <v>84434</v>
      </c>
      <c r="I49" s="53">
        <v>83121</v>
      </c>
      <c r="J49" s="52">
        <f t="shared" si="0"/>
        <v>85990.625</v>
      </c>
    </row>
    <row r="50" spans="1:10" ht="12" customHeight="1" x14ac:dyDescent="0.2">
      <c r="A50" s="51" t="str">
        <f>'Pregnant Women Participating'!A50</f>
        <v>Utah</v>
      </c>
      <c r="B50" s="53">
        <v>2330</v>
      </c>
      <c r="C50" s="53">
        <v>2293</v>
      </c>
      <c r="D50" s="53">
        <v>2312</v>
      </c>
      <c r="E50" s="53">
        <v>2279</v>
      </c>
      <c r="F50" s="53">
        <v>2214</v>
      </c>
      <c r="G50" s="53">
        <v>2212</v>
      </c>
      <c r="H50" s="53">
        <v>2240</v>
      </c>
      <c r="I50" s="53">
        <v>2252</v>
      </c>
      <c r="J50" s="52">
        <f t="shared" si="0"/>
        <v>2266.5</v>
      </c>
    </row>
    <row r="51" spans="1:10" ht="12" customHeight="1" x14ac:dyDescent="0.2">
      <c r="A51" s="51" t="str">
        <f>'Pregnant Women Participating'!A51</f>
        <v>Inter-Tribal Council, AZ</v>
      </c>
      <c r="B51" s="53">
        <v>244</v>
      </c>
      <c r="C51" s="53">
        <v>241</v>
      </c>
      <c r="D51" s="53">
        <v>248</v>
      </c>
      <c r="E51" s="53">
        <v>247</v>
      </c>
      <c r="F51" s="53">
        <v>231</v>
      </c>
      <c r="G51" s="53">
        <v>251</v>
      </c>
      <c r="H51" s="53">
        <v>259</v>
      </c>
      <c r="I51" s="53">
        <v>267</v>
      </c>
      <c r="J51" s="52">
        <f t="shared" si="0"/>
        <v>248.5</v>
      </c>
    </row>
    <row r="52" spans="1:10" ht="12" customHeight="1" x14ac:dyDescent="0.2">
      <c r="A52" s="51" t="str">
        <f>'Pregnant Women Participating'!A52</f>
        <v>Navajo Nation, AZ</v>
      </c>
      <c r="B52" s="53">
        <v>248</v>
      </c>
      <c r="C52" s="53">
        <v>234</v>
      </c>
      <c r="D52" s="53">
        <v>226</v>
      </c>
      <c r="E52" s="53">
        <v>218</v>
      </c>
      <c r="F52" s="53">
        <v>199</v>
      </c>
      <c r="G52" s="53">
        <v>190</v>
      </c>
      <c r="H52" s="53">
        <v>198</v>
      </c>
      <c r="I52" s="53">
        <v>199</v>
      </c>
      <c r="J52" s="52">
        <f t="shared" si="0"/>
        <v>214</v>
      </c>
    </row>
    <row r="53" spans="1:10" ht="12" customHeight="1" x14ac:dyDescent="0.2">
      <c r="A53" s="51" t="str">
        <f>'Pregnant Women Participating'!A53</f>
        <v>Acoma, Canoncito &amp; Laguna, NM</v>
      </c>
      <c r="B53" s="53">
        <v>12</v>
      </c>
      <c r="C53" s="53">
        <v>11</v>
      </c>
      <c r="D53" s="53">
        <v>4</v>
      </c>
      <c r="E53" s="53">
        <v>7</v>
      </c>
      <c r="F53" s="53">
        <v>6</v>
      </c>
      <c r="G53" s="53">
        <v>7</v>
      </c>
      <c r="H53" s="53">
        <v>10</v>
      </c>
      <c r="I53" s="53">
        <v>9</v>
      </c>
      <c r="J53" s="52">
        <f t="shared" si="0"/>
        <v>8.25</v>
      </c>
    </row>
    <row r="54" spans="1:10" ht="12" customHeight="1" x14ac:dyDescent="0.2">
      <c r="A54" s="51" t="str">
        <f>'Pregnant Women Participating'!A54</f>
        <v>Eight Northern Pueblos, NM</v>
      </c>
      <c r="B54" s="53">
        <v>10</v>
      </c>
      <c r="C54" s="53">
        <v>12</v>
      </c>
      <c r="D54" s="53">
        <v>12</v>
      </c>
      <c r="E54" s="53">
        <v>12</v>
      </c>
      <c r="F54" s="53">
        <v>13</v>
      </c>
      <c r="G54" s="53">
        <v>11</v>
      </c>
      <c r="H54" s="53">
        <v>12</v>
      </c>
      <c r="I54" s="53">
        <v>13</v>
      </c>
      <c r="J54" s="52">
        <f t="shared" si="0"/>
        <v>11.875</v>
      </c>
    </row>
    <row r="55" spans="1:10" ht="12" customHeight="1" x14ac:dyDescent="0.2">
      <c r="A55" s="51" t="str">
        <f>'Pregnant Women Participating'!A55</f>
        <v>Five Sandoval Pueblos, NM</v>
      </c>
      <c r="B55" s="53">
        <v>7</v>
      </c>
      <c r="C55" s="53">
        <v>8</v>
      </c>
      <c r="D55" s="53">
        <v>8</v>
      </c>
      <c r="E55" s="53">
        <v>7</v>
      </c>
      <c r="F55" s="53">
        <v>6</v>
      </c>
      <c r="G55" s="53">
        <v>10</v>
      </c>
      <c r="H55" s="53">
        <v>12</v>
      </c>
      <c r="I55" s="53">
        <v>8</v>
      </c>
      <c r="J55" s="52">
        <f t="shared" si="0"/>
        <v>8.25</v>
      </c>
    </row>
    <row r="56" spans="1:10" ht="12" customHeight="1" x14ac:dyDescent="0.2">
      <c r="A56" s="51" t="str">
        <f>'Pregnant Women Participating'!A56</f>
        <v>Isleta Pueblo, NM</v>
      </c>
      <c r="B56" s="53">
        <v>38</v>
      </c>
      <c r="C56" s="53">
        <v>36</v>
      </c>
      <c r="D56" s="53">
        <v>35</v>
      </c>
      <c r="E56" s="53">
        <v>31</v>
      </c>
      <c r="F56" s="53">
        <v>34</v>
      </c>
      <c r="G56" s="53">
        <v>35</v>
      </c>
      <c r="H56" s="53">
        <v>28</v>
      </c>
      <c r="I56" s="53">
        <v>41</v>
      </c>
      <c r="J56" s="52">
        <f t="shared" si="0"/>
        <v>34.75</v>
      </c>
    </row>
    <row r="57" spans="1:10" ht="12" customHeight="1" x14ac:dyDescent="0.2">
      <c r="A57" s="51" t="str">
        <f>'Pregnant Women Participating'!A57</f>
        <v>San Felipe Pueblo, NM</v>
      </c>
      <c r="B57" s="53">
        <v>9</v>
      </c>
      <c r="C57" s="53">
        <v>6</v>
      </c>
      <c r="D57" s="53">
        <v>6</v>
      </c>
      <c r="E57" s="53">
        <v>9</v>
      </c>
      <c r="F57" s="53">
        <v>8</v>
      </c>
      <c r="G57" s="53">
        <v>9</v>
      </c>
      <c r="H57" s="53">
        <v>10</v>
      </c>
      <c r="I57" s="53">
        <v>9</v>
      </c>
      <c r="J57" s="52">
        <f t="shared" si="0"/>
        <v>8.25</v>
      </c>
    </row>
    <row r="58" spans="1:10" ht="12" customHeight="1" x14ac:dyDescent="0.2">
      <c r="A58" s="51" t="str">
        <f>'Pregnant Women Participating'!A58</f>
        <v>Santo Domingo Tribe, NM</v>
      </c>
      <c r="B58" s="53">
        <v>2</v>
      </c>
      <c r="C58" s="53">
        <v>2</v>
      </c>
      <c r="D58" s="53">
        <v>1</v>
      </c>
      <c r="E58" s="53">
        <v>1</v>
      </c>
      <c r="F58" s="53">
        <v>0</v>
      </c>
      <c r="G58" s="53">
        <v>0</v>
      </c>
      <c r="H58" s="53">
        <v>0</v>
      </c>
      <c r="I58" s="53">
        <v>0</v>
      </c>
      <c r="J58" s="52">
        <f t="shared" si="0"/>
        <v>0.75</v>
      </c>
    </row>
    <row r="59" spans="1:10" ht="12" customHeight="1" x14ac:dyDescent="0.2">
      <c r="A59" s="51" t="str">
        <f>'Pregnant Women Participating'!A59</f>
        <v>Zuni Pueblo, NM</v>
      </c>
      <c r="B59" s="53">
        <v>12</v>
      </c>
      <c r="C59" s="53">
        <v>11</v>
      </c>
      <c r="D59" s="53">
        <v>10</v>
      </c>
      <c r="E59" s="53">
        <v>7</v>
      </c>
      <c r="F59" s="53">
        <v>8</v>
      </c>
      <c r="G59" s="53">
        <v>8</v>
      </c>
      <c r="H59" s="53">
        <v>8</v>
      </c>
      <c r="I59" s="53">
        <v>8</v>
      </c>
      <c r="J59" s="52">
        <f t="shared" si="0"/>
        <v>9</v>
      </c>
    </row>
    <row r="60" spans="1:10" ht="12" customHeight="1" x14ac:dyDescent="0.2">
      <c r="A60" s="51" t="str">
        <f>'Pregnant Women Participating'!A60</f>
        <v>Cherokee Nation, OK</v>
      </c>
      <c r="B60" s="53">
        <v>153</v>
      </c>
      <c r="C60" s="53">
        <v>147</v>
      </c>
      <c r="D60" s="53">
        <v>155</v>
      </c>
      <c r="E60" s="53">
        <v>152</v>
      </c>
      <c r="F60" s="53">
        <v>162</v>
      </c>
      <c r="G60" s="53">
        <v>143</v>
      </c>
      <c r="H60" s="53">
        <v>151</v>
      </c>
      <c r="I60" s="53">
        <v>164</v>
      </c>
      <c r="J60" s="52">
        <f t="shared" si="0"/>
        <v>153.375</v>
      </c>
    </row>
    <row r="61" spans="1:10" ht="12" customHeight="1" x14ac:dyDescent="0.2">
      <c r="A61" s="51" t="str">
        <f>'Pregnant Women Participating'!A61</f>
        <v>Chickasaw Nation, OK</v>
      </c>
      <c r="B61" s="53">
        <v>110</v>
      </c>
      <c r="C61" s="53">
        <v>103</v>
      </c>
      <c r="D61" s="53">
        <v>107</v>
      </c>
      <c r="E61" s="53">
        <v>100</v>
      </c>
      <c r="F61" s="53">
        <v>84</v>
      </c>
      <c r="G61" s="53">
        <v>78</v>
      </c>
      <c r="H61" s="53">
        <v>79</v>
      </c>
      <c r="I61" s="53">
        <v>86</v>
      </c>
      <c r="J61" s="52">
        <f t="shared" si="0"/>
        <v>93.375</v>
      </c>
    </row>
    <row r="62" spans="1:10" ht="12" customHeight="1" x14ac:dyDescent="0.2">
      <c r="A62" s="51" t="str">
        <f>'Pregnant Women Participating'!A62</f>
        <v>Choctaw Nation, OK</v>
      </c>
      <c r="B62" s="53">
        <v>115</v>
      </c>
      <c r="C62" s="53">
        <v>103</v>
      </c>
      <c r="D62" s="53">
        <v>113</v>
      </c>
      <c r="E62" s="53">
        <v>109</v>
      </c>
      <c r="F62" s="53">
        <v>103</v>
      </c>
      <c r="G62" s="53">
        <v>102</v>
      </c>
      <c r="H62" s="53">
        <v>89</v>
      </c>
      <c r="I62" s="53">
        <v>96</v>
      </c>
      <c r="J62" s="52">
        <f t="shared" si="0"/>
        <v>103.75</v>
      </c>
    </row>
    <row r="63" spans="1:10" ht="12" customHeight="1" x14ac:dyDescent="0.2">
      <c r="A63" s="51" t="str">
        <f>'Pregnant Women Participating'!A63</f>
        <v>Citizen Potawatomi Nation, OK</v>
      </c>
      <c r="B63" s="53">
        <v>42</v>
      </c>
      <c r="C63" s="53">
        <v>45</v>
      </c>
      <c r="D63" s="53">
        <v>47</v>
      </c>
      <c r="E63" s="53">
        <v>45</v>
      </c>
      <c r="F63" s="53">
        <v>55</v>
      </c>
      <c r="G63" s="53">
        <v>50</v>
      </c>
      <c r="H63" s="53">
        <v>42</v>
      </c>
      <c r="I63" s="53">
        <v>44</v>
      </c>
      <c r="J63" s="52">
        <f t="shared" si="0"/>
        <v>46.25</v>
      </c>
    </row>
    <row r="64" spans="1:10" ht="12" customHeight="1" x14ac:dyDescent="0.2">
      <c r="A64" s="51" t="str">
        <f>'Pregnant Women Participating'!A64</f>
        <v>Inter-Tribal Council, OK</v>
      </c>
      <c r="B64" s="53">
        <v>20</v>
      </c>
      <c r="C64" s="53">
        <v>20</v>
      </c>
      <c r="D64" s="53">
        <v>18</v>
      </c>
      <c r="E64" s="53">
        <v>18</v>
      </c>
      <c r="F64" s="53">
        <v>16</v>
      </c>
      <c r="G64" s="53">
        <v>15</v>
      </c>
      <c r="H64" s="53">
        <v>15</v>
      </c>
      <c r="I64" s="53">
        <v>13</v>
      </c>
      <c r="J64" s="52">
        <f t="shared" si="0"/>
        <v>16.875</v>
      </c>
    </row>
    <row r="65" spans="1:10" ht="12" customHeight="1" x14ac:dyDescent="0.2">
      <c r="A65" s="51" t="str">
        <f>'Pregnant Women Participating'!A65</f>
        <v>Muscogee Creek Nation, OK</v>
      </c>
      <c r="B65" s="53">
        <v>48</v>
      </c>
      <c r="C65" s="53">
        <v>47</v>
      </c>
      <c r="D65" s="53">
        <v>58</v>
      </c>
      <c r="E65" s="53">
        <v>55</v>
      </c>
      <c r="F65" s="53">
        <v>56</v>
      </c>
      <c r="G65" s="53">
        <v>51</v>
      </c>
      <c r="H65" s="53">
        <v>50</v>
      </c>
      <c r="I65" s="53">
        <v>48</v>
      </c>
      <c r="J65" s="52">
        <f t="shared" si="0"/>
        <v>51.625</v>
      </c>
    </row>
    <row r="66" spans="1:10" ht="12" customHeight="1" x14ac:dyDescent="0.2">
      <c r="A66" s="51" t="str">
        <f>'Pregnant Women Participating'!A66</f>
        <v>Osage Tribal Council, OK</v>
      </c>
      <c r="B66" s="53">
        <v>141</v>
      </c>
      <c r="C66" s="53">
        <v>141</v>
      </c>
      <c r="D66" s="53">
        <v>129</v>
      </c>
      <c r="E66" s="53">
        <v>126</v>
      </c>
      <c r="F66" s="53">
        <v>123</v>
      </c>
      <c r="G66" s="53">
        <v>123</v>
      </c>
      <c r="H66" s="53">
        <v>123</v>
      </c>
      <c r="I66" s="53">
        <v>123</v>
      </c>
      <c r="J66" s="52">
        <f t="shared" si="0"/>
        <v>128.625</v>
      </c>
    </row>
    <row r="67" spans="1:10" ht="12" customHeight="1" x14ac:dyDescent="0.2">
      <c r="A67" s="51" t="str">
        <f>'Pregnant Women Participating'!A67</f>
        <v>Otoe-Missouria Tribe, OK</v>
      </c>
      <c r="B67" s="53">
        <v>14</v>
      </c>
      <c r="C67" s="53">
        <v>13</v>
      </c>
      <c r="D67" s="53">
        <v>13</v>
      </c>
      <c r="E67" s="53">
        <v>9</v>
      </c>
      <c r="F67" s="53">
        <v>8</v>
      </c>
      <c r="G67" s="53">
        <v>9</v>
      </c>
      <c r="H67" s="53">
        <v>7</v>
      </c>
      <c r="I67" s="53">
        <v>11</v>
      </c>
      <c r="J67" s="52">
        <f t="shared" si="0"/>
        <v>10.5</v>
      </c>
    </row>
    <row r="68" spans="1:10" ht="12" customHeight="1" x14ac:dyDescent="0.2">
      <c r="A68" s="51" t="str">
        <f>'Pregnant Women Participating'!A68</f>
        <v>Wichita, Caddo &amp; Delaware (WCD), OK</v>
      </c>
      <c r="B68" s="53">
        <v>167</v>
      </c>
      <c r="C68" s="53">
        <v>153</v>
      </c>
      <c r="D68" s="53">
        <v>139</v>
      </c>
      <c r="E68" s="53">
        <v>131</v>
      </c>
      <c r="F68" s="53">
        <v>130</v>
      </c>
      <c r="G68" s="53">
        <v>140</v>
      </c>
      <c r="H68" s="53">
        <v>126</v>
      </c>
      <c r="I68" s="53">
        <v>132</v>
      </c>
      <c r="J68" s="52">
        <f t="shared" si="0"/>
        <v>139.75</v>
      </c>
    </row>
    <row r="69" spans="1:10" s="57" customFormat="1" ht="24.75" customHeight="1" x14ac:dyDescent="0.2">
      <c r="A69" s="54" t="str">
        <f>'Pregnant Women Participating'!A69</f>
        <v>Southwest Region</v>
      </c>
      <c r="B69" s="56">
        <v>112174</v>
      </c>
      <c r="C69" s="56">
        <v>108884</v>
      </c>
      <c r="D69" s="56">
        <v>108182</v>
      </c>
      <c r="E69" s="56">
        <v>107062</v>
      </c>
      <c r="F69" s="56">
        <v>106250</v>
      </c>
      <c r="G69" s="56">
        <v>106432</v>
      </c>
      <c r="H69" s="56">
        <v>105805</v>
      </c>
      <c r="I69" s="56">
        <v>103854</v>
      </c>
      <c r="J69" s="55">
        <f t="shared" si="0"/>
        <v>107330.375</v>
      </c>
    </row>
    <row r="70" spans="1:10" ht="12" customHeight="1" x14ac:dyDescent="0.2">
      <c r="A70" s="51" t="str">
        <f>'Pregnant Women Participating'!A70</f>
        <v>Colorado</v>
      </c>
      <c r="B70" s="52">
        <v>4739</v>
      </c>
      <c r="C70" s="53">
        <v>4631</v>
      </c>
      <c r="D70" s="53">
        <v>4661</v>
      </c>
      <c r="E70" s="53">
        <v>4670</v>
      </c>
      <c r="F70" s="53">
        <v>4636</v>
      </c>
      <c r="G70" s="53">
        <v>4587</v>
      </c>
      <c r="H70" s="53">
        <v>4636</v>
      </c>
      <c r="I70" s="53">
        <v>4571</v>
      </c>
      <c r="J70" s="52">
        <f t="shared" si="0"/>
        <v>4641.375</v>
      </c>
    </row>
    <row r="71" spans="1:10" ht="12" customHeight="1" x14ac:dyDescent="0.2">
      <c r="A71" s="51" t="str">
        <f>'Pregnant Women Participating'!A71</f>
        <v>Kansas</v>
      </c>
      <c r="B71" s="52">
        <v>2287</v>
      </c>
      <c r="C71" s="53">
        <v>2191</v>
      </c>
      <c r="D71" s="53">
        <v>2209</v>
      </c>
      <c r="E71" s="53">
        <v>2212</v>
      </c>
      <c r="F71" s="53">
        <v>2170</v>
      </c>
      <c r="G71" s="53">
        <v>2190</v>
      </c>
      <c r="H71" s="53">
        <v>2198</v>
      </c>
      <c r="I71" s="53">
        <v>2112</v>
      </c>
      <c r="J71" s="52">
        <f t="shared" si="0"/>
        <v>2196.125</v>
      </c>
    </row>
    <row r="72" spans="1:10" ht="12" customHeight="1" x14ac:dyDescent="0.2">
      <c r="A72" s="51" t="str">
        <f>'Pregnant Women Participating'!A72</f>
        <v>Missouri</v>
      </c>
      <c r="B72" s="52">
        <v>3620</v>
      </c>
      <c r="C72" s="53">
        <v>3521</v>
      </c>
      <c r="D72" s="53">
        <v>3407</v>
      </c>
      <c r="E72" s="53">
        <v>3283</v>
      </c>
      <c r="F72" s="53">
        <v>3252</v>
      </c>
      <c r="G72" s="53">
        <v>3131</v>
      </c>
      <c r="H72" s="53">
        <v>3119</v>
      </c>
      <c r="I72" s="53">
        <v>3098</v>
      </c>
      <c r="J72" s="52">
        <f t="shared" si="0"/>
        <v>3303.875</v>
      </c>
    </row>
    <row r="73" spans="1:10" ht="12" customHeight="1" x14ac:dyDescent="0.2">
      <c r="A73" s="51" t="str">
        <f>'Pregnant Women Participating'!A73</f>
        <v>Montana</v>
      </c>
      <c r="B73" s="52">
        <v>499</v>
      </c>
      <c r="C73" s="53">
        <v>474</v>
      </c>
      <c r="D73" s="53">
        <v>484</v>
      </c>
      <c r="E73" s="53">
        <v>466</v>
      </c>
      <c r="F73" s="53">
        <v>446</v>
      </c>
      <c r="G73" s="53">
        <v>468</v>
      </c>
      <c r="H73" s="53">
        <v>486</v>
      </c>
      <c r="I73" s="53">
        <v>477</v>
      </c>
      <c r="J73" s="52">
        <f t="shared" si="0"/>
        <v>475</v>
      </c>
    </row>
    <row r="74" spans="1:10" ht="12" customHeight="1" x14ac:dyDescent="0.2">
      <c r="A74" s="51" t="str">
        <f>'Pregnant Women Participating'!A74</f>
        <v>Nebraska</v>
      </c>
      <c r="B74" s="52">
        <v>2170</v>
      </c>
      <c r="C74" s="53">
        <v>2101</v>
      </c>
      <c r="D74" s="53">
        <v>2096</v>
      </c>
      <c r="E74" s="53">
        <v>2077</v>
      </c>
      <c r="F74" s="53">
        <v>2016</v>
      </c>
      <c r="G74" s="53">
        <v>1996</v>
      </c>
      <c r="H74" s="53">
        <v>1995</v>
      </c>
      <c r="I74" s="53">
        <v>1932</v>
      </c>
      <c r="J74" s="52">
        <f t="shared" si="0"/>
        <v>2047.875</v>
      </c>
    </row>
    <row r="75" spans="1:10" ht="12" customHeight="1" x14ac:dyDescent="0.2">
      <c r="A75" s="51" t="str">
        <f>'Pregnant Women Participating'!A75</f>
        <v>North Dakota</v>
      </c>
      <c r="B75" s="52">
        <v>460</v>
      </c>
      <c r="C75" s="53">
        <v>463</v>
      </c>
      <c r="D75" s="53">
        <v>445</v>
      </c>
      <c r="E75" s="53">
        <v>440</v>
      </c>
      <c r="F75" s="53">
        <v>436</v>
      </c>
      <c r="G75" s="53">
        <v>452</v>
      </c>
      <c r="H75" s="53">
        <v>448</v>
      </c>
      <c r="I75" s="53">
        <v>427</v>
      </c>
      <c r="J75" s="52">
        <f t="shared" si="0"/>
        <v>446.375</v>
      </c>
    </row>
    <row r="76" spans="1:10" ht="12" customHeight="1" x14ac:dyDescent="0.2">
      <c r="A76" s="51" t="str">
        <f>'Pregnant Women Participating'!A76</f>
        <v>South Dakota</v>
      </c>
      <c r="B76" s="52">
        <v>681</v>
      </c>
      <c r="C76" s="53">
        <v>664</v>
      </c>
      <c r="D76" s="53">
        <v>686</v>
      </c>
      <c r="E76" s="53">
        <v>685</v>
      </c>
      <c r="F76" s="53">
        <v>690</v>
      </c>
      <c r="G76" s="53">
        <v>709</v>
      </c>
      <c r="H76" s="53">
        <v>683</v>
      </c>
      <c r="I76" s="53">
        <v>692</v>
      </c>
      <c r="J76" s="52">
        <f t="shared" si="0"/>
        <v>686.25</v>
      </c>
    </row>
    <row r="77" spans="1:10" ht="12" customHeight="1" x14ac:dyDescent="0.2">
      <c r="A77" s="51" t="str">
        <f>'Pregnant Women Participating'!A77</f>
        <v>Wyoming</v>
      </c>
      <c r="B77" s="52">
        <v>255</v>
      </c>
      <c r="C77" s="53">
        <v>256</v>
      </c>
      <c r="D77" s="53">
        <v>241</v>
      </c>
      <c r="E77" s="53">
        <v>236</v>
      </c>
      <c r="F77" s="53">
        <v>240</v>
      </c>
      <c r="G77" s="53">
        <v>236</v>
      </c>
      <c r="H77" s="53">
        <v>214</v>
      </c>
      <c r="I77" s="53">
        <v>237</v>
      </c>
      <c r="J77" s="52">
        <f t="shared" si="0"/>
        <v>239.375</v>
      </c>
    </row>
    <row r="78" spans="1:10" ht="12" customHeight="1" x14ac:dyDescent="0.2">
      <c r="A78" s="51" t="str">
        <f>'Pregnant Women Participating'!A78</f>
        <v>Ute Mountain Ute Tribe, CO</v>
      </c>
      <c r="B78" s="52">
        <v>10</v>
      </c>
      <c r="C78" s="53">
        <v>9</v>
      </c>
      <c r="D78" s="53">
        <v>7</v>
      </c>
      <c r="E78" s="53">
        <v>4</v>
      </c>
      <c r="F78" s="53">
        <v>4</v>
      </c>
      <c r="G78" s="53">
        <v>3</v>
      </c>
      <c r="H78" s="53">
        <v>5</v>
      </c>
      <c r="I78" s="53">
        <v>5</v>
      </c>
      <c r="J78" s="52">
        <f t="shared" si="0"/>
        <v>5.875</v>
      </c>
    </row>
    <row r="79" spans="1:10" ht="12" customHeight="1" x14ac:dyDescent="0.2">
      <c r="A79" s="51" t="str">
        <f>'Pregnant Women Participating'!A79</f>
        <v>Omaha Sioux, NE</v>
      </c>
      <c r="B79" s="52">
        <v>15</v>
      </c>
      <c r="C79" s="53">
        <v>13</v>
      </c>
      <c r="D79" s="53">
        <v>11</v>
      </c>
      <c r="E79" s="53">
        <v>12</v>
      </c>
      <c r="F79" s="53">
        <v>11</v>
      </c>
      <c r="G79" s="53">
        <v>11</v>
      </c>
      <c r="H79" s="53">
        <v>11</v>
      </c>
      <c r="I79" s="53">
        <v>10</v>
      </c>
      <c r="J79" s="52">
        <f t="shared" si="0"/>
        <v>11.75</v>
      </c>
    </row>
    <row r="80" spans="1:10" ht="12" customHeight="1" x14ac:dyDescent="0.2">
      <c r="A80" s="51" t="str">
        <f>'Pregnant Women Participating'!A80</f>
        <v>Santee Sioux, NE</v>
      </c>
      <c r="B80" s="52">
        <v>2</v>
      </c>
      <c r="C80" s="53">
        <v>1</v>
      </c>
      <c r="D80" s="53">
        <v>1</v>
      </c>
      <c r="E80" s="53">
        <v>1</v>
      </c>
      <c r="F80" s="53">
        <v>1</v>
      </c>
      <c r="G80" s="53">
        <v>0</v>
      </c>
      <c r="H80" s="53">
        <v>0</v>
      </c>
      <c r="I80" s="53">
        <v>0</v>
      </c>
      <c r="J80" s="52">
        <f t="shared" si="0"/>
        <v>0.75</v>
      </c>
    </row>
    <row r="81" spans="1:10" ht="12" customHeight="1" x14ac:dyDescent="0.2">
      <c r="A81" s="51" t="str">
        <f>'Pregnant Women Participating'!A81</f>
        <v>Winnebago Tribe, NE</v>
      </c>
      <c r="B81" s="52">
        <v>7</v>
      </c>
      <c r="C81" s="53">
        <v>5</v>
      </c>
      <c r="D81" s="53">
        <v>4</v>
      </c>
      <c r="E81" s="53">
        <v>4</v>
      </c>
      <c r="F81" s="53">
        <v>3</v>
      </c>
      <c r="G81" s="53">
        <v>2</v>
      </c>
      <c r="H81" s="53">
        <v>4</v>
      </c>
      <c r="I81" s="53">
        <v>4</v>
      </c>
      <c r="J81" s="52">
        <f t="shared" si="0"/>
        <v>4.125</v>
      </c>
    </row>
    <row r="82" spans="1:10" ht="12" customHeight="1" x14ac:dyDescent="0.2">
      <c r="A82" s="51" t="str">
        <f>'Pregnant Women Participating'!A82</f>
        <v>Standing Rock Sioux Tribe, ND</v>
      </c>
      <c r="B82" s="52">
        <v>8</v>
      </c>
      <c r="C82" s="53">
        <v>3</v>
      </c>
      <c r="D82" s="53">
        <v>4</v>
      </c>
      <c r="E82" s="53">
        <v>4</v>
      </c>
      <c r="F82" s="53">
        <v>3</v>
      </c>
      <c r="G82" s="53">
        <v>3</v>
      </c>
      <c r="H82" s="53">
        <v>8</v>
      </c>
      <c r="I82" s="53">
        <v>6</v>
      </c>
      <c r="J82" s="52">
        <f t="shared" si="0"/>
        <v>4.875</v>
      </c>
    </row>
    <row r="83" spans="1:10" ht="12" customHeight="1" x14ac:dyDescent="0.2">
      <c r="A83" s="51" t="str">
        <f>'Pregnant Women Participating'!A83</f>
        <v>Three Affiliated Tribes, ND</v>
      </c>
      <c r="B83" s="52">
        <v>4</v>
      </c>
      <c r="C83" s="53">
        <v>4</v>
      </c>
      <c r="D83" s="53">
        <v>5</v>
      </c>
      <c r="E83" s="53">
        <v>5</v>
      </c>
      <c r="F83" s="53">
        <v>4</v>
      </c>
      <c r="G83" s="53">
        <v>3</v>
      </c>
      <c r="H83" s="53">
        <v>6</v>
      </c>
      <c r="I83" s="53">
        <v>2</v>
      </c>
      <c r="J83" s="52">
        <f t="shared" si="0"/>
        <v>4.125</v>
      </c>
    </row>
    <row r="84" spans="1:10" ht="12" customHeight="1" x14ac:dyDescent="0.2">
      <c r="A84" s="51" t="str">
        <f>'Pregnant Women Participating'!A84</f>
        <v>Cheyenne River Sioux, SD</v>
      </c>
      <c r="B84" s="52">
        <v>15</v>
      </c>
      <c r="C84" s="53">
        <v>12</v>
      </c>
      <c r="D84" s="53">
        <v>14</v>
      </c>
      <c r="E84" s="53">
        <v>14</v>
      </c>
      <c r="F84" s="53">
        <v>15</v>
      </c>
      <c r="G84" s="53">
        <v>12</v>
      </c>
      <c r="H84" s="53">
        <v>14</v>
      </c>
      <c r="I84" s="53">
        <v>10</v>
      </c>
      <c r="J84" s="52">
        <f t="shared" si="0"/>
        <v>13.25</v>
      </c>
    </row>
    <row r="85" spans="1:10" ht="12" customHeight="1" x14ac:dyDescent="0.2">
      <c r="A85" s="51" t="str">
        <f>'Pregnant Women Participating'!A85</f>
        <v>Rosebud Sioux, SD</v>
      </c>
      <c r="B85" s="52">
        <v>43</v>
      </c>
      <c r="C85" s="53">
        <v>42</v>
      </c>
      <c r="D85" s="53">
        <v>44</v>
      </c>
      <c r="E85" s="53">
        <v>44</v>
      </c>
      <c r="F85" s="53">
        <v>39</v>
      </c>
      <c r="G85" s="53">
        <v>41</v>
      </c>
      <c r="H85" s="53">
        <v>40</v>
      </c>
      <c r="I85" s="53">
        <v>41</v>
      </c>
      <c r="J85" s="52">
        <f t="shared" si="0"/>
        <v>41.75</v>
      </c>
    </row>
    <row r="86" spans="1:10" ht="12" customHeight="1" x14ac:dyDescent="0.2">
      <c r="A86" s="51" t="str">
        <f>'Pregnant Women Participating'!A86</f>
        <v>Northern Arapahoe, WY</v>
      </c>
      <c r="B86" s="52">
        <v>19</v>
      </c>
      <c r="C86" s="53">
        <v>10</v>
      </c>
      <c r="D86" s="53">
        <v>10</v>
      </c>
      <c r="E86" s="53">
        <v>7</v>
      </c>
      <c r="F86" s="53">
        <v>7</v>
      </c>
      <c r="G86" s="53">
        <v>7</v>
      </c>
      <c r="H86" s="53">
        <v>12</v>
      </c>
      <c r="I86" s="53">
        <v>12</v>
      </c>
      <c r="J86" s="52">
        <f t="shared" si="0"/>
        <v>10.5</v>
      </c>
    </row>
    <row r="87" spans="1:10" ht="12" customHeight="1" x14ac:dyDescent="0.2">
      <c r="A87" s="51" t="str">
        <f>'Pregnant Women Participating'!A87</f>
        <v>Shoshone Tribe, WY</v>
      </c>
      <c r="B87" s="52">
        <v>1</v>
      </c>
      <c r="C87" s="53">
        <v>2</v>
      </c>
      <c r="D87" s="53">
        <v>1</v>
      </c>
      <c r="E87" s="53">
        <v>1</v>
      </c>
      <c r="F87" s="53">
        <v>2</v>
      </c>
      <c r="G87" s="53">
        <v>1</v>
      </c>
      <c r="H87" s="53">
        <v>2</v>
      </c>
      <c r="I87" s="53">
        <v>1</v>
      </c>
      <c r="J87" s="52">
        <f t="shared" si="0"/>
        <v>1.375</v>
      </c>
    </row>
    <row r="88" spans="1:10" s="57" customFormat="1" ht="24.75" customHeight="1" x14ac:dyDescent="0.2">
      <c r="A88" s="54" t="str">
        <f>'Pregnant Women Participating'!A88</f>
        <v>Mountain Plains</v>
      </c>
      <c r="B88" s="56">
        <v>14835</v>
      </c>
      <c r="C88" s="56">
        <v>14402</v>
      </c>
      <c r="D88" s="56">
        <v>14330</v>
      </c>
      <c r="E88" s="56">
        <v>14165</v>
      </c>
      <c r="F88" s="56">
        <v>13975</v>
      </c>
      <c r="G88" s="56">
        <v>13852</v>
      </c>
      <c r="H88" s="56">
        <v>13881</v>
      </c>
      <c r="I88" s="56">
        <v>13637</v>
      </c>
      <c r="J88" s="55">
        <f t="shared" si="0"/>
        <v>14134.625</v>
      </c>
    </row>
    <row r="89" spans="1:10" ht="12" customHeight="1" x14ac:dyDescent="0.2">
      <c r="A89" s="58" t="str">
        <f>'Pregnant Women Participating'!A89</f>
        <v>Alaska</v>
      </c>
      <c r="B89" s="52">
        <v>623</v>
      </c>
      <c r="C89" s="53">
        <v>623</v>
      </c>
      <c r="D89" s="53">
        <v>629</v>
      </c>
      <c r="E89" s="53">
        <v>634</v>
      </c>
      <c r="F89" s="53">
        <v>635</v>
      </c>
      <c r="G89" s="53">
        <v>645</v>
      </c>
      <c r="H89" s="53">
        <v>634</v>
      </c>
      <c r="I89" s="53">
        <v>645</v>
      </c>
      <c r="J89" s="52">
        <f t="shared" si="0"/>
        <v>633.5</v>
      </c>
    </row>
    <row r="90" spans="1:10" ht="12" customHeight="1" x14ac:dyDescent="0.2">
      <c r="A90" s="58" t="str">
        <f>'Pregnant Women Participating'!A90</f>
        <v>American Samoa</v>
      </c>
      <c r="B90" s="52">
        <v>209</v>
      </c>
      <c r="C90" s="53">
        <v>422</v>
      </c>
      <c r="D90" s="53">
        <v>446</v>
      </c>
      <c r="E90" s="53">
        <v>446</v>
      </c>
      <c r="F90" s="53">
        <v>455</v>
      </c>
      <c r="G90" s="53">
        <v>435</v>
      </c>
      <c r="H90" s="53">
        <v>432</v>
      </c>
      <c r="I90" s="53">
        <v>423</v>
      </c>
      <c r="J90" s="52">
        <f t="shared" si="0"/>
        <v>408.5</v>
      </c>
    </row>
    <row r="91" spans="1:10" ht="12" customHeight="1" x14ac:dyDescent="0.2">
      <c r="A91" s="58" t="str">
        <f>'Pregnant Women Participating'!A91</f>
        <v>California</v>
      </c>
      <c r="B91" s="52">
        <v>45942</v>
      </c>
      <c r="C91" s="53">
        <v>44243</v>
      </c>
      <c r="D91" s="53">
        <v>44568</v>
      </c>
      <c r="E91" s="53">
        <v>44724</v>
      </c>
      <c r="F91" s="53">
        <v>43856</v>
      </c>
      <c r="G91" s="53">
        <v>44273</v>
      </c>
      <c r="H91" s="53">
        <v>44298</v>
      </c>
      <c r="I91" s="53">
        <v>44181</v>
      </c>
      <c r="J91" s="52">
        <f t="shared" si="0"/>
        <v>44510.625</v>
      </c>
    </row>
    <row r="92" spans="1:10" ht="12" customHeight="1" x14ac:dyDescent="0.2">
      <c r="A92" s="58" t="str">
        <f>'Pregnant Women Participating'!A92</f>
        <v>Guam</v>
      </c>
      <c r="B92" s="52">
        <v>295</v>
      </c>
      <c r="C92" s="53">
        <v>287</v>
      </c>
      <c r="D92" s="53">
        <v>310</v>
      </c>
      <c r="E92" s="53">
        <v>328</v>
      </c>
      <c r="F92" s="53">
        <v>323</v>
      </c>
      <c r="G92" s="53">
        <v>327</v>
      </c>
      <c r="H92" s="53">
        <v>308</v>
      </c>
      <c r="I92" s="53">
        <v>324</v>
      </c>
      <c r="J92" s="52">
        <f t="shared" si="0"/>
        <v>312.75</v>
      </c>
    </row>
    <row r="93" spans="1:10" ht="12" customHeight="1" x14ac:dyDescent="0.2">
      <c r="A93" s="58" t="str">
        <f>'Pregnant Women Participating'!A93</f>
        <v>Hawaii</v>
      </c>
      <c r="B93" s="52">
        <v>1175</v>
      </c>
      <c r="C93" s="53">
        <v>1164</v>
      </c>
      <c r="D93" s="53">
        <v>1190</v>
      </c>
      <c r="E93" s="53">
        <v>1218</v>
      </c>
      <c r="F93" s="53">
        <v>1174</v>
      </c>
      <c r="G93" s="53">
        <v>1171</v>
      </c>
      <c r="H93" s="53">
        <v>1161</v>
      </c>
      <c r="I93" s="53">
        <v>1107</v>
      </c>
      <c r="J93" s="52">
        <f t="shared" si="0"/>
        <v>1170</v>
      </c>
    </row>
    <row r="94" spans="1:10" ht="12" customHeight="1" x14ac:dyDescent="0.2">
      <c r="A94" s="58" t="str">
        <f>'Pregnant Women Participating'!A94</f>
        <v>Idaho</v>
      </c>
      <c r="B94" s="52">
        <v>1338</v>
      </c>
      <c r="C94" s="53">
        <v>1313</v>
      </c>
      <c r="D94" s="53">
        <v>1292</v>
      </c>
      <c r="E94" s="53">
        <v>1322</v>
      </c>
      <c r="F94" s="53">
        <v>1253</v>
      </c>
      <c r="G94" s="53">
        <v>1266</v>
      </c>
      <c r="H94" s="53">
        <v>1249</v>
      </c>
      <c r="I94" s="53">
        <v>1224</v>
      </c>
      <c r="J94" s="52">
        <f t="shared" si="0"/>
        <v>1282.125</v>
      </c>
    </row>
    <row r="95" spans="1:10" ht="12" customHeight="1" x14ac:dyDescent="0.2">
      <c r="A95" s="58" t="str">
        <f>'Pregnant Women Participating'!A95</f>
        <v>Nevada</v>
      </c>
      <c r="B95" s="52">
        <v>3435</v>
      </c>
      <c r="C95" s="53">
        <v>3300</v>
      </c>
      <c r="D95" s="53">
        <v>3308</v>
      </c>
      <c r="E95" s="53">
        <v>3268</v>
      </c>
      <c r="F95" s="53">
        <v>3143</v>
      </c>
      <c r="G95" s="53">
        <v>3129</v>
      </c>
      <c r="H95" s="53">
        <v>3170</v>
      </c>
      <c r="I95" s="53">
        <v>3197</v>
      </c>
      <c r="J95" s="52">
        <f t="shared" si="0"/>
        <v>3243.75</v>
      </c>
    </row>
    <row r="96" spans="1:10" ht="12" customHeight="1" x14ac:dyDescent="0.2">
      <c r="A96" s="58" t="str">
        <f>'Pregnant Women Participating'!A96</f>
        <v>Oregon</v>
      </c>
      <c r="B96" s="52">
        <v>2646</v>
      </c>
      <c r="C96" s="53">
        <v>2614</v>
      </c>
      <c r="D96" s="53">
        <v>2579</v>
      </c>
      <c r="E96" s="53">
        <v>2528</v>
      </c>
      <c r="F96" s="53">
        <v>2538</v>
      </c>
      <c r="G96" s="53">
        <v>2498</v>
      </c>
      <c r="H96" s="53">
        <v>2489</v>
      </c>
      <c r="I96" s="53">
        <v>2464</v>
      </c>
      <c r="J96" s="52">
        <f t="shared" si="0"/>
        <v>2544.5</v>
      </c>
    </row>
    <row r="97" spans="1:10" ht="12" customHeight="1" x14ac:dyDescent="0.2">
      <c r="A97" s="58" t="str">
        <f>'Pregnant Women Participating'!A97</f>
        <v>Washington</v>
      </c>
      <c r="B97" s="52">
        <v>6668</v>
      </c>
      <c r="C97" s="53">
        <v>6516</v>
      </c>
      <c r="D97" s="53">
        <v>6577</v>
      </c>
      <c r="E97" s="53">
        <v>6625</v>
      </c>
      <c r="F97" s="53">
        <v>6530</v>
      </c>
      <c r="G97" s="53">
        <v>6497</v>
      </c>
      <c r="H97" s="53">
        <v>6411</v>
      </c>
      <c r="I97" s="53">
        <v>6323</v>
      </c>
      <c r="J97" s="52">
        <f t="shared" si="0"/>
        <v>6518.375</v>
      </c>
    </row>
    <row r="98" spans="1:10" ht="12" customHeight="1" x14ac:dyDescent="0.2">
      <c r="A98" s="58" t="str">
        <f>'Pregnant Women Participating'!A98</f>
        <v>Northern Marianas</v>
      </c>
      <c r="B98" s="52">
        <v>139</v>
      </c>
      <c r="C98" s="53">
        <v>149</v>
      </c>
      <c r="D98" s="53">
        <v>152</v>
      </c>
      <c r="E98" s="53">
        <v>148</v>
      </c>
      <c r="F98" s="53">
        <v>152</v>
      </c>
      <c r="G98" s="53">
        <v>153</v>
      </c>
      <c r="H98" s="53">
        <v>142</v>
      </c>
      <c r="I98" s="53">
        <v>145</v>
      </c>
      <c r="J98" s="52">
        <f t="shared" si="0"/>
        <v>147.5</v>
      </c>
    </row>
    <row r="99" spans="1:10" ht="12" customHeight="1" x14ac:dyDescent="0.2">
      <c r="A99" s="58" t="str">
        <f>'Pregnant Women Participating'!A99</f>
        <v>Inter-Tribal Council, NV</v>
      </c>
      <c r="B99" s="52">
        <v>16</v>
      </c>
      <c r="C99" s="53">
        <v>17</v>
      </c>
      <c r="D99" s="53">
        <v>17</v>
      </c>
      <c r="E99" s="53">
        <v>18</v>
      </c>
      <c r="F99" s="53">
        <v>20</v>
      </c>
      <c r="G99" s="53">
        <v>14</v>
      </c>
      <c r="H99" s="53">
        <v>14</v>
      </c>
      <c r="I99" s="53">
        <v>18</v>
      </c>
      <c r="J99" s="52">
        <f t="shared" si="0"/>
        <v>16.75</v>
      </c>
    </row>
    <row r="100" spans="1:10" s="57" customFormat="1" ht="24.75" customHeight="1" x14ac:dyDescent="0.2">
      <c r="A100" s="54" t="str">
        <f>'Pregnant Women Participating'!A100</f>
        <v>Western Region</v>
      </c>
      <c r="B100" s="56">
        <v>62486</v>
      </c>
      <c r="C100" s="56">
        <v>60648</v>
      </c>
      <c r="D100" s="56">
        <v>61068</v>
      </c>
      <c r="E100" s="56">
        <v>61259</v>
      </c>
      <c r="F100" s="56">
        <v>60079</v>
      </c>
      <c r="G100" s="56">
        <v>60408</v>
      </c>
      <c r="H100" s="56">
        <v>60308</v>
      </c>
      <c r="I100" s="56">
        <v>60051</v>
      </c>
      <c r="J100" s="55">
        <f t="shared" si="0"/>
        <v>60788.375</v>
      </c>
    </row>
    <row r="101" spans="1:10" s="62" customFormat="1" ht="16.5" customHeight="1" thickBot="1" x14ac:dyDescent="0.25">
      <c r="A101" s="59" t="str">
        <f>'Pregnant Women Participating'!A101</f>
        <v>TOTAL</v>
      </c>
      <c r="B101" s="60">
        <v>409848</v>
      </c>
      <c r="C101" s="61">
        <v>405072</v>
      </c>
      <c r="D101" s="61">
        <v>404528</v>
      </c>
      <c r="E101" s="61">
        <v>402187</v>
      </c>
      <c r="F101" s="61">
        <v>397050</v>
      </c>
      <c r="G101" s="61">
        <v>399306</v>
      </c>
      <c r="H101" s="61">
        <v>398567</v>
      </c>
      <c r="I101" s="61">
        <v>391878</v>
      </c>
      <c r="J101" s="60">
        <f t="shared" si="0"/>
        <v>401054.5</v>
      </c>
    </row>
    <row r="102" spans="1:10" ht="12.75" customHeight="1" thickTop="1" x14ac:dyDescent="0.2">
      <c r="A102" s="63"/>
    </row>
    <row r="103" spans="1:10" x14ac:dyDescent="0.2">
      <c r="A103" s="63"/>
    </row>
    <row r="104" spans="1:10" s="64" customFormat="1" ht="12.75" x14ac:dyDescent="0.2">
      <c r="A104" s="43" t="s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Introduction</vt:lpstr>
      <vt:lpstr>Pregnant Women Participating</vt:lpstr>
      <vt:lpstr>Women Fully Breastfeeding</vt:lpstr>
      <vt:lpstr>Women Partially Breastfeeding</vt:lpstr>
      <vt:lpstr>Total Breastfeeding Women</vt:lpstr>
      <vt:lpstr>Postpartum Women Participating</vt:lpstr>
      <vt:lpstr>Total Women</vt:lpstr>
      <vt:lpstr>Infants Fully Breastfed</vt:lpstr>
      <vt:lpstr>Infants Partially Breastfed</vt:lpstr>
      <vt:lpstr>Infants Fully Formula-fed</vt:lpstr>
      <vt:lpstr>Total Infants</vt:lpstr>
      <vt:lpstr>Children Participating</vt:lpstr>
      <vt:lpstr>Total Number of Participants</vt:lpstr>
      <vt:lpstr>Average Food Cost Per Person</vt:lpstr>
      <vt:lpstr>Food Costs</vt:lpstr>
      <vt:lpstr>Rebates Received</vt:lpstr>
      <vt:lpstr>Nut. Services &amp; Admin. Costs</vt:lpstr>
      <vt:lpstr>'Average Food Cost Per Person'!Print_Titles</vt:lpstr>
      <vt:lpstr>'Children Participating'!Print_Titles</vt:lpstr>
      <vt:lpstr>'Food Costs'!Print_Titles</vt:lpstr>
      <vt:lpstr>'Nut. Services &amp; Admin. Costs'!Print_Titles</vt:lpstr>
      <vt:lpstr>'Postpartum Women Participating'!Print_Titles</vt:lpstr>
      <vt:lpstr>'Pregnant Women Participating'!Print_Titles</vt:lpstr>
      <vt:lpstr>'Rebates Received'!Print_Titles</vt:lpstr>
      <vt:lpstr>'Total Breastfeeding Women'!Print_Titles</vt:lpstr>
      <vt:lpstr>'Total Infants'!Print_Titles</vt:lpstr>
      <vt:lpstr>'Total Number of Participants'!Print_Titles</vt:lpstr>
      <vt:lpstr>'Total Women'!Print_Titles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Shi, Jianbai - FNS (Contractor)</dc:creator>
  <cp:lastModifiedBy>Mountjoy, Candy - FNA</cp:lastModifiedBy>
  <cp:lastPrinted>2007-07-12T20:45:57Z</cp:lastPrinted>
  <dcterms:created xsi:type="dcterms:W3CDTF">2003-03-31T18:32:09Z</dcterms:created>
  <dcterms:modified xsi:type="dcterms:W3CDTF">2026-08-06T15:58:05Z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