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01 Keydata Electronic Version\PDB KD &amp; DRUPAL Files by FY\FY2025\Keydata September 2025\WIC\"/>
    </mc:Choice>
  </mc:AlternateContent>
  <xr:revisionPtr revIDLastSave="0" documentId="8_{B517FAAE-57FC-4771-B176-C4F7001FA7F3}" xr6:coauthVersionLast="47" xr6:coauthVersionMax="47" xr10:uidLastSave="{00000000-0000-0000-0000-000000000000}"/>
  <bookViews>
    <workbookView xWindow="-19200" yWindow="1425" windowWidth="19170" windowHeight="11250" tabRatio="868" xr2:uid="{00000000-000D-0000-FFFF-FFFF00000000}"/>
  </bookViews>
  <sheets>
    <sheet name="Introduction" sheetId="11" r:id="rId1"/>
    <sheet name="Pregnant Women Participating" sheetId="1" r:id="rId2"/>
    <sheet name="Women Fully Breastfeeding" sheetId="13" r:id="rId3"/>
    <sheet name="Women Partially Breastfeeding" sheetId="14" r:id="rId4"/>
    <sheet name="Total Breastfeeding Women" sheetId="10" r:id="rId5"/>
    <sheet name="Postpartum Women Participating" sheetId="9" r:id="rId6"/>
    <sheet name="Total Women" sheetId="8" r:id="rId7"/>
    <sheet name="Infants Fully Breastfed" sheetId="15" r:id="rId8"/>
    <sheet name="Infants Partially Breastfed" sheetId="16" r:id="rId9"/>
    <sheet name="Infants Fully Formula-fed" sheetId="17" r:id="rId10"/>
    <sheet name="Total Infants" sheetId="7" r:id="rId11"/>
    <sheet name="Children Participating" sheetId="6" r:id="rId12"/>
    <sheet name="Total Number of Participants" sheetId="5" r:id="rId13"/>
    <sheet name="Average Food Cost Per Person" sheetId="4" r:id="rId14"/>
    <sheet name="Food Costs" sheetId="3" r:id="rId15"/>
    <sheet name="Rebates Received" sheetId="12" r:id="rId16"/>
    <sheet name="Nut. Services &amp; Admin. Costs" sheetId="2" r:id="rId17"/>
  </sheets>
  <definedNames>
    <definedName name="_xlnm.Print_Titles" localSheetId="13">'Average Food Cost Per Person'!$1:$5</definedName>
    <definedName name="_xlnm.Print_Titles" localSheetId="11">'Children Participating'!$1:$5</definedName>
    <definedName name="_xlnm.Print_Titles" localSheetId="14">'Food Costs'!$1:$5</definedName>
    <definedName name="_xlnm.Print_Titles" localSheetId="16">'Nut. Services &amp; Admin. Costs'!$1:$5</definedName>
    <definedName name="_xlnm.Print_Titles" localSheetId="5">'Postpartum Women Participating'!$1:$5</definedName>
    <definedName name="_xlnm.Print_Titles" localSheetId="1">'Pregnant Women Participating'!$1:$5</definedName>
    <definedName name="_xlnm.Print_Titles" localSheetId="15">'Rebates Received'!$1:$5</definedName>
    <definedName name="_xlnm.Print_Titles" localSheetId="4">'Total Breastfeeding Women'!$1:$5</definedName>
    <definedName name="_xlnm.Print_Titles" localSheetId="10">'Total Infants'!$1:$5</definedName>
    <definedName name="_xlnm.Print_Titles" localSheetId="12">'Total Number of Participants'!$1:$5</definedName>
    <definedName name="_xlnm.Print_Titles" localSheetId="6">'Total Women'!$1:$5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1" i="2" l="1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3" i="2"/>
  <c r="A2" i="2"/>
  <c r="N101" i="12"/>
  <c r="A101" i="12"/>
  <c r="N100" i="12"/>
  <c r="A100" i="12"/>
  <c r="N99" i="12"/>
  <c r="A99" i="12"/>
  <c r="N98" i="12"/>
  <c r="A98" i="12"/>
  <c r="N97" i="12"/>
  <c r="A97" i="12"/>
  <c r="N96" i="12"/>
  <c r="A96" i="12"/>
  <c r="N95" i="12"/>
  <c r="A95" i="12"/>
  <c r="N94" i="12"/>
  <c r="A94" i="12"/>
  <c r="N93" i="12"/>
  <c r="A93" i="12"/>
  <c r="N92" i="12"/>
  <c r="A92" i="12"/>
  <c r="N91" i="12"/>
  <c r="A91" i="12"/>
  <c r="N90" i="12"/>
  <c r="A90" i="12"/>
  <c r="N89" i="12"/>
  <c r="A89" i="12"/>
  <c r="N88" i="12"/>
  <c r="A88" i="12"/>
  <c r="N87" i="12"/>
  <c r="A87" i="12"/>
  <c r="N86" i="12"/>
  <c r="A86" i="12"/>
  <c r="N85" i="12"/>
  <c r="A85" i="12"/>
  <c r="N84" i="12"/>
  <c r="A84" i="12"/>
  <c r="N83" i="12"/>
  <c r="A83" i="12"/>
  <c r="N82" i="12"/>
  <c r="A82" i="12"/>
  <c r="N81" i="12"/>
  <c r="A81" i="12"/>
  <c r="N80" i="12"/>
  <c r="A80" i="12"/>
  <c r="N79" i="12"/>
  <c r="A79" i="12"/>
  <c r="N78" i="12"/>
  <c r="A78" i="12"/>
  <c r="N77" i="12"/>
  <c r="A77" i="12"/>
  <c r="N76" i="12"/>
  <c r="A76" i="12"/>
  <c r="N75" i="12"/>
  <c r="A75" i="12"/>
  <c r="N74" i="12"/>
  <c r="A74" i="12"/>
  <c r="N73" i="12"/>
  <c r="A73" i="12"/>
  <c r="N72" i="12"/>
  <c r="A72" i="12"/>
  <c r="N71" i="12"/>
  <c r="A71" i="12"/>
  <c r="N70" i="12"/>
  <c r="A70" i="12"/>
  <c r="N69" i="12"/>
  <c r="A69" i="12"/>
  <c r="N68" i="12"/>
  <c r="A68" i="12"/>
  <c r="N67" i="12"/>
  <c r="A67" i="12"/>
  <c r="N66" i="12"/>
  <c r="A66" i="12"/>
  <c r="N65" i="12"/>
  <c r="A65" i="12"/>
  <c r="N64" i="12"/>
  <c r="A64" i="12"/>
  <c r="N63" i="12"/>
  <c r="A63" i="12"/>
  <c r="N62" i="12"/>
  <c r="A62" i="12"/>
  <c r="N61" i="12"/>
  <c r="A61" i="12"/>
  <c r="N60" i="12"/>
  <c r="A60" i="12"/>
  <c r="N59" i="12"/>
  <c r="A59" i="12"/>
  <c r="N58" i="12"/>
  <c r="A58" i="12"/>
  <c r="N57" i="12"/>
  <c r="A57" i="12"/>
  <c r="N56" i="12"/>
  <c r="A56" i="12"/>
  <c r="N55" i="12"/>
  <c r="A55" i="12"/>
  <c r="N54" i="12"/>
  <c r="A54" i="12"/>
  <c r="N53" i="12"/>
  <c r="A53" i="12"/>
  <c r="N52" i="12"/>
  <c r="A52" i="12"/>
  <c r="N51" i="12"/>
  <c r="A51" i="12"/>
  <c r="N50" i="12"/>
  <c r="A50" i="12"/>
  <c r="N49" i="12"/>
  <c r="A49" i="12"/>
  <c r="N48" i="12"/>
  <c r="A48" i="12"/>
  <c r="N47" i="12"/>
  <c r="A47" i="12"/>
  <c r="N46" i="12"/>
  <c r="A46" i="12"/>
  <c r="N45" i="12"/>
  <c r="A45" i="12"/>
  <c r="N44" i="12"/>
  <c r="A44" i="12"/>
  <c r="N43" i="12"/>
  <c r="A43" i="12"/>
  <c r="N42" i="12"/>
  <c r="A42" i="12"/>
  <c r="N41" i="12"/>
  <c r="A41" i="12"/>
  <c r="N40" i="12"/>
  <c r="A40" i="12"/>
  <c r="N39" i="12"/>
  <c r="A39" i="12"/>
  <c r="N38" i="12"/>
  <c r="A38" i="12"/>
  <c r="N37" i="12"/>
  <c r="A37" i="12"/>
  <c r="N36" i="12"/>
  <c r="A36" i="12"/>
  <c r="N35" i="12"/>
  <c r="A35" i="12"/>
  <c r="N34" i="12"/>
  <c r="A34" i="12"/>
  <c r="N33" i="12"/>
  <c r="A33" i="12"/>
  <c r="N32" i="12"/>
  <c r="A32" i="12"/>
  <c r="N31" i="12"/>
  <c r="A31" i="12"/>
  <c r="N30" i="12"/>
  <c r="A30" i="12"/>
  <c r="N29" i="12"/>
  <c r="A29" i="12"/>
  <c r="N28" i="12"/>
  <c r="A28" i="12"/>
  <c r="N27" i="12"/>
  <c r="A27" i="12"/>
  <c r="N26" i="12"/>
  <c r="A26" i="12"/>
  <c r="N25" i="12"/>
  <c r="A25" i="12"/>
  <c r="N24" i="12"/>
  <c r="A24" i="12"/>
  <c r="N23" i="12"/>
  <c r="A23" i="12"/>
  <c r="N22" i="12"/>
  <c r="A22" i="12"/>
  <c r="N21" i="12"/>
  <c r="A21" i="12"/>
  <c r="N20" i="12"/>
  <c r="A20" i="12"/>
  <c r="N19" i="12"/>
  <c r="A19" i="12"/>
  <c r="N18" i="12"/>
  <c r="A18" i="12"/>
  <c r="N17" i="12"/>
  <c r="A17" i="12"/>
  <c r="N16" i="12"/>
  <c r="A16" i="12"/>
  <c r="N15" i="12"/>
  <c r="A15" i="12"/>
  <c r="N14" i="12"/>
  <c r="A14" i="12"/>
  <c r="N13" i="12"/>
  <c r="A13" i="12"/>
  <c r="N12" i="12"/>
  <c r="A12" i="12"/>
  <c r="N11" i="12"/>
  <c r="A11" i="12"/>
  <c r="N10" i="12"/>
  <c r="A10" i="12"/>
  <c r="N9" i="12"/>
  <c r="A9" i="12"/>
  <c r="N8" i="12"/>
  <c r="A8" i="12"/>
  <c r="N7" i="12"/>
  <c r="A7" i="12"/>
  <c r="N6" i="12"/>
  <c r="A6" i="12"/>
  <c r="A3" i="12"/>
  <c r="A2" i="12"/>
  <c r="G5" i="12" s="1"/>
  <c r="N101" i="3"/>
  <c r="N101" i="4" s="1"/>
  <c r="A101" i="3"/>
  <c r="N100" i="3"/>
  <c r="A100" i="3"/>
  <c r="N99" i="3"/>
  <c r="A99" i="3"/>
  <c r="N98" i="3"/>
  <c r="A98" i="3"/>
  <c r="N97" i="3"/>
  <c r="N97" i="4" s="1"/>
  <c r="A97" i="3"/>
  <c r="N96" i="3"/>
  <c r="A96" i="3"/>
  <c r="N95" i="3"/>
  <c r="A95" i="3"/>
  <c r="N94" i="3"/>
  <c r="A94" i="3"/>
  <c r="N93" i="3"/>
  <c r="N93" i="4" s="1"/>
  <c r="A93" i="3"/>
  <c r="N92" i="3"/>
  <c r="A92" i="3"/>
  <c r="N91" i="3"/>
  <c r="A91" i="3"/>
  <c r="N90" i="3"/>
  <c r="A90" i="3"/>
  <c r="N89" i="3"/>
  <c r="N89" i="4" s="1"/>
  <c r="A89" i="3"/>
  <c r="N88" i="3"/>
  <c r="A88" i="3"/>
  <c r="N87" i="3"/>
  <c r="A87" i="3"/>
  <c r="N86" i="3"/>
  <c r="A86" i="3"/>
  <c r="N85" i="3"/>
  <c r="N85" i="4" s="1"/>
  <c r="A85" i="3"/>
  <c r="N84" i="3"/>
  <c r="A84" i="3"/>
  <c r="N83" i="3"/>
  <c r="A83" i="3"/>
  <c r="N82" i="3"/>
  <c r="A82" i="3"/>
  <c r="N81" i="3"/>
  <c r="N81" i="4" s="1"/>
  <c r="A81" i="3"/>
  <c r="N80" i="3"/>
  <c r="A80" i="3"/>
  <c r="N79" i="3"/>
  <c r="A79" i="3"/>
  <c r="N78" i="3"/>
  <c r="A78" i="3"/>
  <c r="N77" i="3"/>
  <c r="N77" i="4" s="1"/>
  <c r="A77" i="3"/>
  <c r="N76" i="3"/>
  <c r="A76" i="3"/>
  <c r="N75" i="3"/>
  <c r="A75" i="3"/>
  <c r="N74" i="3"/>
  <c r="A74" i="3"/>
  <c r="N73" i="3"/>
  <c r="N73" i="4" s="1"/>
  <c r="A73" i="3"/>
  <c r="N72" i="3"/>
  <c r="A72" i="3"/>
  <c r="N71" i="3"/>
  <c r="A71" i="3"/>
  <c r="N70" i="3"/>
  <c r="A70" i="3"/>
  <c r="N69" i="3"/>
  <c r="N69" i="4" s="1"/>
  <c r="A69" i="3"/>
  <c r="N68" i="3"/>
  <c r="A68" i="3"/>
  <c r="N67" i="3"/>
  <c r="A67" i="3"/>
  <c r="N66" i="3"/>
  <c r="A66" i="3"/>
  <c r="N65" i="3"/>
  <c r="N65" i="4" s="1"/>
  <c r="A65" i="3"/>
  <c r="N64" i="3"/>
  <c r="A64" i="3"/>
  <c r="N63" i="3"/>
  <c r="A63" i="3"/>
  <c r="N62" i="3"/>
  <c r="A62" i="3"/>
  <c r="N61" i="3"/>
  <c r="N61" i="4" s="1"/>
  <c r="A61" i="3"/>
  <c r="N60" i="3"/>
  <c r="A60" i="3"/>
  <c r="N59" i="3"/>
  <c r="A59" i="3"/>
  <c r="N58" i="3"/>
  <c r="A58" i="3"/>
  <c r="N57" i="3"/>
  <c r="N57" i="4" s="1"/>
  <c r="A57" i="3"/>
  <c r="N56" i="3"/>
  <c r="A56" i="3"/>
  <c r="N55" i="3"/>
  <c r="A55" i="3"/>
  <c r="N54" i="3"/>
  <c r="A54" i="3"/>
  <c r="N53" i="3"/>
  <c r="N53" i="4" s="1"/>
  <c r="A53" i="3"/>
  <c r="N52" i="3"/>
  <c r="A52" i="3"/>
  <c r="N51" i="3"/>
  <c r="A51" i="3"/>
  <c r="N50" i="3"/>
  <c r="A50" i="3"/>
  <c r="N49" i="3"/>
  <c r="N49" i="4" s="1"/>
  <c r="A49" i="3"/>
  <c r="N48" i="3"/>
  <c r="A48" i="3"/>
  <c r="N47" i="3"/>
  <c r="A47" i="3"/>
  <c r="N46" i="3"/>
  <c r="A46" i="3"/>
  <c r="N45" i="3"/>
  <c r="N45" i="4" s="1"/>
  <c r="A45" i="3"/>
  <c r="N44" i="3"/>
  <c r="A44" i="3"/>
  <c r="N43" i="3"/>
  <c r="A43" i="3"/>
  <c r="N42" i="3"/>
  <c r="A42" i="3"/>
  <c r="N41" i="3"/>
  <c r="N41" i="4" s="1"/>
  <c r="A41" i="3"/>
  <c r="N40" i="3"/>
  <c r="A40" i="3"/>
  <c r="N39" i="3"/>
  <c r="A39" i="3"/>
  <c r="N38" i="3"/>
  <c r="A38" i="3"/>
  <c r="N37" i="3"/>
  <c r="N37" i="4" s="1"/>
  <c r="A37" i="3"/>
  <c r="N36" i="3"/>
  <c r="A36" i="3"/>
  <c r="N35" i="3"/>
  <c r="A35" i="3"/>
  <c r="N34" i="3"/>
  <c r="A34" i="3"/>
  <c r="N33" i="3"/>
  <c r="N33" i="4" s="1"/>
  <c r="A33" i="3"/>
  <c r="N32" i="3"/>
  <c r="A32" i="3"/>
  <c r="N31" i="3"/>
  <c r="A31" i="3"/>
  <c r="N30" i="3"/>
  <c r="A30" i="3"/>
  <c r="N29" i="3"/>
  <c r="N29" i="4" s="1"/>
  <c r="A29" i="3"/>
  <c r="N28" i="3"/>
  <c r="A28" i="3"/>
  <c r="N27" i="3"/>
  <c r="A27" i="3"/>
  <c r="N26" i="3"/>
  <c r="A26" i="3"/>
  <c r="N25" i="3"/>
  <c r="N25" i="4" s="1"/>
  <c r="A25" i="3"/>
  <c r="N24" i="3"/>
  <c r="A24" i="3"/>
  <c r="N23" i="3"/>
  <c r="A23" i="3"/>
  <c r="N22" i="3"/>
  <c r="A22" i="3"/>
  <c r="N21" i="3"/>
  <c r="N21" i="4" s="1"/>
  <c r="A21" i="3"/>
  <c r="N20" i="3"/>
  <c r="A20" i="3"/>
  <c r="N19" i="3"/>
  <c r="A19" i="3"/>
  <c r="N18" i="3"/>
  <c r="A18" i="3"/>
  <c r="N17" i="3"/>
  <c r="N17" i="4" s="1"/>
  <c r="A17" i="3"/>
  <c r="N16" i="3"/>
  <c r="A16" i="3"/>
  <c r="N15" i="3"/>
  <c r="A15" i="3"/>
  <c r="N14" i="3"/>
  <c r="A14" i="3"/>
  <c r="N13" i="3"/>
  <c r="N13" i="4" s="1"/>
  <c r="A13" i="3"/>
  <c r="N12" i="3"/>
  <c r="A12" i="3"/>
  <c r="N11" i="3"/>
  <c r="A11" i="3"/>
  <c r="N10" i="3"/>
  <c r="A10" i="3"/>
  <c r="N9" i="3"/>
  <c r="N9" i="4" s="1"/>
  <c r="A9" i="3"/>
  <c r="N8" i="3"/>
  <c r="A8" i="3"/>
  <c r="N7" i="3"/>
  <c r="A7" i="3"/>
  <c r="N6" i="3"/>
  <c r="A6" i="3"/>
  <c r="M5" i="3"/>
  <c r="K5" i="3"/>
  <c r="I5" i="3"/>
  <c r="G5" i="3"/>
  <c r="F5" i="3"/>
  <c r="E5" i="3"/>
  <c r="C5" i="3"/>
  <c r="A3" i="3"/>
  <c r="A2" i="3"/>
  <c r="L5" i="3" s="1"/>
  <c r="A101" i="4"/>
  <c r="N100" i="4"/>
  <c r="A100" i="4"/>
  <c r="N99" i="4"/>
  <c r="A99" i="4"/>
  <c r="N98" i="4"/>
  <c r="A98" i="4"/>
  <c r="A97" i="4"/>
  <c r="N96" i="4"/>
  <c r="A96" i="4"/>
  <c r="N95" i="4"/>
  <c r="A95" i="4"/>
  <c r="N94" i="4"/>
  <c r="A94" i="4"/>
  <c r="A93" i="4"/>
  <c r="N92" i="4"/>
  <c r="A92" i="4"/>
  <c r="N91" i="4"/>
  <c r="A91" i="4"/>
  <c r="N90" i="4"/>
  <c r="A90" i="4"/>
  <c r="A89" i="4"/>
  <c r="N88" i="4"/>
  <c r="A88" i="4"/>
  <c r="N87" i="4"/>
  <c r="A87" i="4"/>
  <c r="N86" i="4"/>
  <c r="A86" i="4"/>
  <c r="A85" i="4"/>
  <c r="N84" i="4"/>
  <c r="A84" i="4"/>
  <c r="N83" i="4"/>
  <c r="A83" i="4"/>
  <c r="N82" i="4"/>
  <c r="A82" i="4"/>
  <c r="A81" i="4"/>
  <c r="N80" i="4"/>
  <c r="A80" i="4"/>
  <c r="N79" i="4"/>
  <c r="A79" i="4"/>
  <c r="N78" i="4"/>
  <c r="A78" i="4"/>
  <c r="A77" i="4"/>
  <c r="N76" i="4"/>
  <c r="A76" i="4"/>
  <c r="N75" i="4"/>
  <c r="A75" i="4"/>
  <c r="N74" i="4"/>
  <c r="A74" i="4"/>
  <c r="A73" i="4"/>
  <c r="N72" i="4"/>
  <c r="A72" i="4"/>
  <c r="N71" i="4"/>
  <c r="A71" i="4"/>
  <c r="N70" i="4"/>
  <c r="A70" i="4"/>
  <c r="A69" i="4"/>
  <c r="N68" i="4"/>
  <c r="A68" i="4"/>
  <c r="N67" i="4"/>
  <c r="A67" i="4"/>
  <c r="N66" i="4"/>
  <c r="A66" i="4"/>
  <c r="A65" i="4"/>
  <c r="N64" i="4"/>
  <c r="A64" i="4"/>
  <c r="N63" i="4"/>
  <c r="A63" i="4"/>
  <c r="N62" i="4"/>
  <c r="A62" i="4"/>
  <c r="A61" i="4"/>
  <c r="N60" i="4"/>
  <c r="A60" i="4"/>
  <c r="N59" i="4"/>
  <c r="A59" i="4"/>
  <c r="N58" i="4"/>
  <c r="A58" i="4"/>
  <c r="A57" i="4"/>
  <c r="N56" i="4"/>
  <c r="A56" i="4"/>
  <c r="N55" i="4"/>
  <c r="A55" i="4"/>
  <c r="N54" i="4"/>
  <c r="A54" i="4"/>
  <c r="A53" i="4"/>
  <c r="N52" i="4"/>
  <c r="A52" i="4"/>
  <c r="N51" i="4"/>
  <c r="A51" i="4"/>
  <c r="N50" i="4"/>
  <c r="A50" i="4"/>
  <c r="A49" i="4"/>
  <c r="N48" i="4"/>
  <c r="A48" i="4"/>
  <c r="N47" i="4"/>
  <c r="A47" i="4"/>
  <c r="N46" i="4"/>
  <c r="A46" i="4"/>
  <c r="A45" i="4"/>
  <c r="N44" i="4"/>
  <c r="A44" i="4"/>
  <c r="N43" i="4"/>
  <c r="A43" i="4"/>
  <c r="N42" i="4"/>
  <c r="A42" i="4"/>
  <c r="A41" i="4"/>
  <c r="N40" i="4"/>
  <c r="A40" i="4"/>
  <c r="N39" i="4"/>
  <c r="A39" i="4"/>
  <c r="N38" i="4"/>
  <c r="A38" i="4"/>
  <c r="A37" i="4"/>
  <c r="N36" i="4"/>
  <c r="A36" i="4"/>
  <c r="N35" i="4"/>
  <c r="A35" i="4"/>
  <c r="N34" i="4"/>
  <c r="A34" i="4"/>
  <c r="A33" i="4"/>
  <c r="N32" i="4"/>
  <c r="A32" i="4"/>
  <c r="N31" i="4"/>
  <c r="A31" i="4"/>
  <c r="N30" i="4"/>
  <c r="A30" i="4"/>
  <c r="A29" i="4"/>
  <c r="N28" i="4"/>
  <c r="A28" i="4"/>
  <c r="N27" i="4"/>
  <c r="A27" i="4"/>
  <c r="N26" i="4"/>
  <c r="A26" i="4"/>
  <c r="A25" i="4"/>
  <c r="N24" i="4"/>
  <c r="A24" i="4"/>
  <c r="N23" i="4"/>
  <c r="A23" i="4"/>
  <c r="N22" i="4"/>
  <c r="A22" i="4"/>
  <c r="A21" i="4"/>
  <c r="N20" i="4"/>
  <c r="A20" i="4"/>
  <c r="N19" i="4"/>
  <c r="A19" i="4"/>
  <c r="N18" i="4"/>
  <c r="A18" i="4"/>
  <c r="A17" i="4"/>
  <c r="N16" i="4"/>
  <c r="A16" i="4"/>
  <c r="N15" i="4"/>
  <c r="A15" i="4"/>
  <c r="N14" i="4"/>
  <c r="A14" i="4"/>
  <c r="A13" i="4"/>
  <c r="N12" i="4"/>
  <c r="A12" i="4"/>
  <c r="N11" i="4"/>
  <c r="A11" i="4"/>
  <c r="N10" i="4"/>
  <c r="A10" i="4"/>
  <c r="A9" i="4"/>
  <c r="N8" i="4"/>
  <c r="A8" i="4"/>
  <c r="N7" i="4"/>
  <c r="A7" i="4"/>
  <c r="N6" i="4"/>
  <c r="A6" i="4"/>
  <c r="M5" i="4"/>
  <c r="L5" i="4"/>
  <c r="K5" i="4"/>
  <c r="I5" i="4"/>
  <c r="G5" i="4"/>
  <c r="E5" i="4"/>
  <c r="D5" i="4"/>
  <c r="C5" i="4"/>
  <c r="A3" i="4"/>
  <c r="A2" i="4"/>
  <c r="J5" i="4" s="1"/>
  <c r="N101" i="5"/>
  <c r="A101" i="5"/>
  <c r="N100" i="5"/>
  <c r="A100" i="5"/>
  <c r="N99" i="5"/>
  <c r="A99" i="5"/>
  <c r="N98" i="5"/>
  <c r="A98" i="5"/>
  <c r="N97" i="5"/>
  <c r="A97" i="5"/>
  <c r="N96" i="5"/>
  <c r="A96" i="5"/>
  <c r="N95" i="5"/>
  <c r="A95" i="5"/>
  <c r="N94" i="5"/>
  <c r="A94" i="5"/>
  <c r="N93" i="5"/>
  <c r="A93" i="5"/>
  <c r="N92" i="5"/>
  <c r="A92" i="5"/>
  <c r="N91" i="5"/>
  <c r="A91" i="5"/>
  <c r="N90" i="5"/>
  <c r="A90" i="5"/>
  <c r="N89" i="5"/>
  <c r="A89" i="5"/>
  <c r="N88" i="5"/>
  <c r="A88" i="5"/>
  <c r="N87" i="5"/>
  <c r="A87" i="5"/>
  <c r="N86" i="5"/>
  <c r="A86" i="5"/>
  <c r="N85" i="5"/>
  <c r="A85" i="5"/>
  <c r="N84" i="5"/>
  <c r="A84" i="5"/>
  <c r="N83" i="5"/>
  <c r="A83" i="5"/>
  <c r="N82" i="5"/>
  <c r="A82" i="5"/>
  <c r="N81" i="5"/>
  <c r="A81" i="5"/>
  <c r="N80" i="5"/>
  <c r="A80" i="5"/>
  <c r="N79" i="5"/>
  <c r="A79" i="5"/>
  <c r="N78" i="5"/>
  <c r="A78" i="5"/>
  <c r="N77" i="5"/>
  <c r="A77" i="5"/>
  <c r="N76" i="5"/>
  <c r="A76" i="5"/>
  <c r="N75" i="5"/>
  <c r="A75" i="5"/>
  <c r="N74" i="5"/>
  <c r="A74" i="5"/>
  <c r="N73" i="5"/>
  <c r="A73" i="5"/>
  <c r="N72" i="5"/>
  <c r="A72" i="5"/>
  <c r="N71" i="5"/>
  <c r="A71" i="5"/>
  <c r="N70" i="5"/>
  <c r="A70" i="5"/>
  <c r="N69" i="5"/>
  <c r="A69" i="5"/>
  <c r="N68" i="5"/>
  <c r="A68" i="5"/>
  <c r="N67" i="5"/>
  <c r="A67" i="5"/>
  <c r="N66" i="5"/>
  <c r="A66" i="5"/>
  <c r="N65" i="5"/>
  <c r="A65" i="5"/>
  <c r="N64" i="5"/>
  <c r="A64" i="5"/>
  <c r="N63" i="5"/>
  <c r="A63" i="5"/>
  <c r="N62" i="5"/>
  <c r="A62" i="5"/>
  <c r="N61" i="5"/>
  <c r="A61" i="5"/>
  <c r="N60" i="5"/>
  <c r="A60" i="5"/>
  <c r="N59" i="5"/>
  <c r="A59" i="5"/>
  <c r="N58" i="5"/>
  <c r="A58" i="5"/>
  <c r="N57" i="5"/>
  <c r="A57" i="5"/>
  <c r="N56" i="5"/>
  <c r="A56" i="5"/>
  <c r="N55" i="5"/>
  <c r="A55" i="5"/>
  <c r="N54" i="5"/>
  <c r="A54" i="5"/>
  <c r="N53" i="5"/>
  <c r="A53" i="5"/>
  <c r="N52" i="5"/>
  <c r="A52" i="5"/>
  <c r="N51" i="5"/>
  <c r="A51" i="5"/>
  <c r="N50" i="5"/>
  <c r="A50" i="5"/>
  <c r="N49" i="5"/>
  <c r="A49" i="5"/>
  <c r="N48" i="5"/>
  <c r="A48" i="5"/>
  <c r="N47" i="5"/>
  <c r="A47" i="5"/>
  <c r="N46" i="5"/>
  <c r="A46" i="5"/>
  <c r="N45" i="5"/>
  <c r="A45" i="5"/>
  <c r="N44" i="5"/>
  <c r="A44" i="5"/>
  <c r="N43" i="5"/>
  <c r="A43" i="5"/>
  <c r="N42" i="5"/>
  <c r="A42" i="5"/>
  <c r="N41" i="5"/>
  <c r="A41" i="5"/>
  <c r="N40" i="5"/>
  <c r="A40" i="5"/>
  <c r="N39" i="5"/>
  <c r="A39" i="5"/>
  <c r="N38" i="5"/>
  <c r="A38" i="5"/>
  <c r="N37" i="5"/>
  <c r="A37" i="5"/>
  <c r="N36" i="5"/>
  <c r="A36" i="5"/>
  <c r="N35" i="5"/>
  <c r="A35" i="5"/>
  <c r="N34" i="5"/>
  <c r="A34" i="5"/>
  <c r="N33" i="5"/>
  <c r="A33" i="5"/>
  <c r="N32" i="5"/>
  <c r="A32" i="5"/>
  <c r="N31" i="5"/>
  <c r="A31" i="5"/>
  <c r="N30" i="5"/>
  <c r="A30" i="5"/>
  <c r="N29" i="5"/>
  <c r="A29" i="5"/>
  <c r="N28" i="5"/>
  <c r="A28" i="5"/>
  <c r="N27" i="5"/>
  <c r="A27" i="5"/>
  <c r="N26" i="5"/>
  <c r="A26" i="5"/>
  <c r="N25" i="5"/>
  <c r="A25" i="5"/>
  <c r="N24" i="5"/>
  <c r="A24" i="5"/>
  <c r="N23" i="5"/>
  <c r="A23" i="5"/>
  <c r="N22" i="5"/>
  <c r="A22" i="5"/>
  <c r="N21" i="5"/>
  <c r="A21" i="5"/>
  <c r="N20" i="5"/>
  <c r="A20" i="5"/>
  <c r="N19" i="5"/>
  <c r="A19" i="5"/>
  <c r="N18" i="5"/>
  <c r="A18" i="5"/>
  <c r="N17" i="5"/>
  <c r="A17" i="5"/>
  <c r="N16" i="5"/>
  <c r="A16" i="5"/>
  <c r="N15" i="5"/>
  <c r="A15" i="5"/>
  <c r="N14" i="5"/>
  <c r="A14" i="5"/>
  <c r="N13" i="5"/>
  <c r="A13" i="5"/>
  <c r="N12" i="5"/>
  <c r="A12" i="5"/>
  <c r="N11" i="5"/>
  <c r="A11" i="5"/>
  <c r="N10" i="5"/>
  <c r="A10" i="5"/>
  <c r="N9" i="5"/>
  <c r="A9" i="5"/>
  <c r="N8" i="5"/>
  <c r="A8" i="5"/>
  <c r="N7" i="5"/>
  <c r="A7" i="5"/>
  <c r="N6" i="5"/>
  <c r="A6" i="5"/>
  <c r="M5" i="5"/>
  <c r="L5" i="5"/>
  <c r="K5" i="5"/>
  <c r="J5" i="5"/>
  <c r="I5" i="5"/>
  <c r="G5" i="5"/>
  <c r="E5" i="5"/>
  <c r="D5" i="5"/>
  <c r="C5" i="5"/>
  <c r="B5" i="5"/>
  <c r="A3" i="5"/>
  <c r="A2" i="5"/>
  <c r="H5" i="5" s="1"/>
  <c r="N101" i="6"/>
  <c r="A101" i="6"/>
  <c r="N100" i="6"/>
  <c r="A100" i="6"/>
  <c r="N99" i="6"/>
  <c r="A99" i="6"/>
  <c r="N98" i="6"/>
  <c r="A98" i="6"/>
  <c r="N97" i="6"/>
  <c r="A97" i="6"/>
  <c r="N96" i="6"/>
  <c r="A96" i="6"/>
  <c r="N95" i="6"/>
  <c r="A95" i="6"/>
  <c r="N94" i="6"/>
  <c r="A94" i="6"/>
  <c r="N93" i="6"/>
  <c r="A93" i="6"/>
  <c r="N92" i="6"/>
  <c r="A92" i="6"/>
  <c r="N91" i="6"/>
  <c r="A91" i="6"/>
  <c r="N90" i="6"/>
  <c r="A90" i="6"/>
  <c r="N89" i="6"/>
  <c r="A89" i="6"/>
  <c r="N88" i="6"/>
  <c r="A88" i="6"/>
  <c r="N87" i="6"/>
  <c r="A87" i="6"/>
  <c r="N86" i="6"/>
  <c r="A86" i="6"/>
  <c r="N85" i="6"/>
  <c r="A85" i="6"/>
  <c r="N84" i="6"/>
  <c r="A84" i="6"/>
  <c r="N83" i="6"/>
  <c r="A83" i="6"/>
  <c r="N82" i="6"/>
  <c r="A82" i="6"/>
  <c r="N81" i="6"/>
  <c r="A81" i="6"/>
  <c r="N80" i="6"/>
  <c r="A80" i="6"/>
  <c r="N79" i="6"/>
  <c r="A79" i="6"/>
  <c r="N78" i="6"/>
  <c r="A78" i="6"/>
  <c r="N77" i="6"/>
  <c r="A77" i="6"/>
  <c r="N76" i="6"/>
  <c r="A76" i="6"/>
  <c r="N75" i="6"/>
  <c r="A75" i="6"/>
  <c r="N74" i="6"/>
  <c r="A74" i="6"/>
  <c r="N73" i="6"/>
  <c r="A73" i="6"/>
  <c r="N72" i="6"/>
  <c r="A72" i="6"/>
  <c r="N71" i="6"/>
  <c r="A71" i="6"/>
  <c r="N70" i="6"/>
  <c r="A70" i="6"/>
  <c r="N69" i="6"/>
  <c r="A69" i="6"/>
  <c r="N68" i="6"/>
  <c r="A68" i="6"/>
  <c r="N67" i="6"/>
  <c r="A67" i="6"/>
  <c r="N66" i="6"/>
  <c r="A66" i="6"/>
  <c r="N65" i="6"/>
  <c r="A65" i="6"/>
  <c r="N64" i="6"/>
  <c r="A64" i="6"/>
  <c r="N63" i="6"/>
  <c r="A63" i="6"/>
  <c r="N62" i="6"/>
  <c r="A62" i="6"/>
  <c r="N61" i="6"/>
  <c r="A61" i="6"/>
  <c r="N60" i="6"/>
  <c r="A60" i="6"/>
  <c r="N59" i="6"/>
  <c r="A59" i="6"/>
  <c r="N58" i="6"/>
  <c r="A58" i="6"/>
  <c r="N57" i="6"/>
  <c r="A57" i="6"/>
  <c r="N56" i="6"/>
  <c r="A56" i="6"/>
  <c r="N55" i="6"/>
  <c r="A55" i="6"/>
  <c r="N54" i="6"/>
  <c r="A54" i="6"/>
  <c r="N53" i="6"/>
  <c r="A53" i="6"/>
  <c r="N52" i="6"/>
  <c r="A52" i="6"/>
  <c r="N51" i="6"/>
  <c r="A51" i="6"/>
  <c r="N50" i="6"/>
  <c r="A50" i="6"/>
  <c r="N49" i="6"/>
  <c r="A49" i="6"/>
  <c r="N48" i="6"/>
  <c r="A48" i="6"/>
  <c r="N47" i="6"/>
  <c r="A47" i="6"/>
  <c r="N46" i="6"/>
  <c r="A46" i="6"/>
  <c r="N45" i="6"/>
  <c r="A45" i="6"/>
  <c r="N44" i="6"/>
  <c r="A44" i="6"/>
  <c r="N43" i="6"/>
  <c r="A43" i="6"/>
  <c r="N42" i="6"/>
  <c r="A42" i="6"/>
  <c r="N41" i="6"/>
  <c r="A41" i="6"/>
  <c r="N40" i="6"/>
  <c r="A40" i="6"/>
  <c r="N39" i="6"/>
  <c r="A39" i="6"/>
  <c r="N38" i="6"/>
  <c r="A38" i="6"/>
  <c r="N37" i="6"/>
  <c r="A37" i="6"/>
  <c r="N36" i="6"/>
  <c r="A36" i="6"/>
  <c r="N35" i="6"/>
  <c r="A35" i="6"/>
  <c r="N34" i="6"/>
  <c r="A34" i="6"/>
  <c r="N33" i="6"/>
  <c r="A33" i="6"/>
  <c r="N32" i="6"/>
  <c r="A32" i="6"/>
  <c r="N31" i="6"/>
  <c r="A31" i="6"/>
  <c r="N30" i="6"/>
  <c r="A30" i="6"/>
  <c r="N29" i="6"/>
  <c r="A29" i="6"/>
  <c r="N28" i="6"/>
  <c r="A28" i="6"/>
  <c r="N27" i="6"/>
  <c r="A27" i="6"/>
  <c r="N26" i="6"/>
  <c r="A26" i="6"/>
  <c r="N25" i="6"/>
  <c r="A25" i="6"/>
  <c r="N24" i="6"/>
  <c r="A24" i="6"/>
  <c r="N23" i="6"/>
  <c r="A23" i="6"/>
  <c r="N22" i="6"/>
  <c r="A22" i="6"/>
  <c r="N21" i="6"/>
  <c r="A21" i="6"/>
  <c r="N20" i="6"/>
  <c r="A20" i="6"/>
  <c r="N19" i="6"/>
  <c r="A19" i="6"/>
  <c r="N18" i="6"/>
  <c r="A18" i="6"/>
  <c r="N17" i="6"/>
  <c r="A17" i="6"/>
  <c r="N16" i="6"/>
  <c r="A16" i="6"/>
  <c r="N15" i="6"/>
  <c r="A15" i="6"/>
  <c r="N14" i="6"/>
  <c r="A14" i="6"/>
  <c r="N13" i="6"/>
  <c r="A13" i="6"/>
  <c r="N12" i="6"/>
  <c r="A12" i="6"/>
  <c r="N11" i="6"/>
  <c r="A11" i="6"/>
  <c r="N10" i="6"/>
  <c r="A10" i="6"/>
  <c r="N9" i="6"/>
  <c r="A9" i="6"/>
  <c r="N8" i="6"/>
  <c r="A8" i="6"/>
  <c r="N7" i="6"/>
  <c r="A7" i="6"/>
  <c r="N6" i="6"/>
  <c r="A6" i="6"/>
  <c r="M5" i="6"/>
  <c r="G5" i="6"/>
  <c r="E5" i="6"/>
  <c r="A3" i="6"/>
  <c r="A2" i="6"/>
  <c r="F5" i="6" s="1"/>
  <c r="N101" i="7"/>
  <c r="A101" i="7"/>
  <c r="N100" i="7"/>
  <c r="A100" i="7"/>
  <c r="N99" i="7"/>
  <c r="A99" i="7"/>
  <c r="N98" i="7"/>
  <c r="A98" i="7"/>
  <c r="N97" i="7"/>
  <c r="A97" i="7"/>
  <c r="N96" i="7"/>
  <c r="A96" i="7"/>
  <c r="N95" i="7"/>
  <c r="A95" i="7"/>
  <c r="N94" i="7"/>
  <c r="A94" i="7"/>
  <c r="N93" i="7"/>
  <c r="A93" i="7"/>
  <c r="N92" i="7"/>
  <c r="A92" i="7"/>
  <c r="N91" i="7"/>
  <c r="A91" i="7"/>
  <c r="N90" i="7"/>
  <c r="A90" i="7"/>
  <c r="N89" i="7"/>
  <c r="A89" i="7"/>
  <c r="N88" i="7"/>
  <c r="A88" i="7"/>
  <c r="N87" i="7"/>
  <c r="A87" i="7"/>
  <c r="N86" i="7"/>
  <c r="A86" i="7"/>
  <c r="N85" i="7"/>
  <c r="A85" i="7"/>
  <c r="N84" i="7"/>
  <c r="A84" i="7"/>
  <c r="N83" i="7"/>
  <c r="A83" i="7"/>
  <c r="N82" i="7"/>
  <c r="A82" i="7"/>
  <c r="N81" i="7"/>
  <c r="A81" i="7"/>
  <c r="N80" i="7"/>
  <c r="A80" i="7"/>
  <c r="N79" i="7"/>
  <c r="A79" i="7"/>
  <c r="N78" i="7"/>
  <c r="A78" i="7"/>
  <c r="N77" i="7"/>
  <c r="A77" i="7"/>
  <c r="N76" i="7"/>
  <c r="A76" i="7"/>
  <c r="N75" i="7"/>
  <c r="A75" i="7"/>
  <c r="N74" i="7"/>
  <c r="A74" i="7"/>
  <c r="N73" i="7"/>
  <c r="A73" i="7"/>
  <c r="N72" i="7"/>
  <c r="A72" i="7"/>
  <c r="N71" i="7"/>
  <c r="A71" i="7"/>
  <c r="N70" i="7"/>
  <c r="A70" i="7"/>
  <c r="N69" i="7"/>
  <c r="A69" i="7"/>
  <c r="N68" i="7"/>
  <c r="A68" i="7"/>
  <c r="N67" i="7"/>
  <c r="A67" i="7"/>
  <c r="N66" i="7"/>
  <c r="A66" i="7"/>
  <c r="N65" i="7"/>
  <c r="A65" i="7"/>
  <c r="N64" i="7"/>
  <c r="A64" i="7"/>
  <c r="N63" i="7"/>
  <c r="A63" i="7"/>
  <c r="N62" i="7"/>
  <c r="A62" i="7"/>
  <c r="N61" i="7"/>
  <c r="A61" i="7"/>
  <c r="N60" i="7"/>
  <c r="A60" i="7"/>
  <c r="N59" i="7"/>
  <c r="A59" i="7"/>
  <c r="N58" i="7"/>
  <c r="A58" i="7"/>
  <c r="N57" i="7"/>
  <c r="A57" i="7"/>
  <c r="N56" i="7"/>
  <c r="A56" i="7"/>
  <c r="N55" i="7"/>
  <c r="A55" i="7"/>
  <c r="N54" i="7"/>
  <c r="A54" i="7"/>
  <c r="N53" i="7"/>
  <c r="A53" i="7"/>
  <c r="N52" i="7"/>
  <c r="A52" i="7"/>
  <c r="N51" i="7"/>
  <c r="A51" i="7"/>
  <c r="N50" i="7"/>
  <c r="A50" i="7"/>
  <c r="N49" i="7"/>
  <c r="A49" i="7"/>
  <c r="N48" i="7"/>
  <c r="A48" i="7"/>
  <c r="N47" i="7"/>
  <c r="A47" i="7"/>
  <c r="N46" i="7"/>
  <c r="A46" i="7"/>
  <c r="N45" i="7"/>
  <c r="A45" i="7"/>
  <c r="N44" i="7"/>
  <c r="A44" i="7"/>
  <c r="N43" i="7"/>
  <c r="A43" i="7"/>
  <c r="N42" i="7"/>
  <c r="A42" i="7"/>
  <c r="N41" i="7"/>
  <c r="A41" i="7"/>
  <c r="N40" i="7"/>
  <c r="A40" i="7"/>
  <c r="N39" i="7"/>
  <c r="A39" i="7"/>
  <c r="N38" i="7"/>
  <c r="A38" i="7"/>
  <c r="N37" i="7"/>
  <c r="A37" i="7"/>
  <c r="N36" i="7"/>
  <c r="A36" i="7"/>
  <c r="N35" i="7"/>
  <c r="A35" i="7"/>
  <c r="N34" i="7"/>
  <c r="A34" i="7"/>
  <c r="N33" i="7"/>
  <c r="A33" i="7"/>
  <c r="N32" i="7"/>
  <c r="A32" i="7"/>
  <c r="N31" i="7"/>
  <c r="A31" i="7"/>
  <c r="N30" i="7"/>
  <c r="A30" i="7"/>
  <c r="N29" i="7"/>
  <c r="A29" i="7"/>
  <c r="N28" i="7"/>
  <c r="A28" i="7"/>
  <c r="N27" i="7"/>
  <c r="A27" i="7"/>
  <c r="N26" i="7"/>
  <c r="A26" i="7"/>
  <c r="N25" i="7"/>
  <c r="A25" i="7"/>
  <c r="N24" i="7"/>
  <c r="A24" i="7"/>
  <c r="N23" i="7"/>
  <c r="A23" i="7"/>
  <c r="N22" i="7"/>
  <c r="A22" i="7"/>
  <c r="N21" i="7"/>
  <c r="A21" i="7"/>
  <c r="N20" i="7"/>
  <c r="A20" i="7"/>
  <c r="N19" i="7"/>
  <c r="A19" i="7"/>
  <c r="N18" i="7"/>
  <c r="A18" i="7"/>
  <c r="N17" i="7"/>
  <c r="A17" i="7"/>
  <c r="N16" i="7"/>
  <c r="A16" i="7"/>
  <c r="N15" i="7"/>
  <c r="A15" i="7"/>
  <c r="N14" i="7"/>
  <c r="A14" i="7"/>
  <c r="N13" i="7"/>
  <c r="A13" i="7"/>
  <c r="N12" i="7"/>
  <c r="A12" i="7"/>
  <c r="N11" i="7"/>
  <c r="A11" i="7"/>
  <c r="N10" i="7"/>
  <c r="A10" i="7"/>
  <c r="N9" i="7"/>
  <c r="A9" i="7"/>
  <c r="N8" i="7"/>
  <c r="A8" i="7"/>
  <c r="N7" i="7"/>
  <c r="A7" i="7"/>
  <c r="N6" i="7"/>
  <c r="A6" i="7"/>
  <c r="M5" i="7"/>
  <c r="K5" i="7"/>
  <c r="I5" i="7"/>
  <c r="G5" i="7"/>
  <c r="F5" i="7"/>
  <c r="E5" i="7"/>
  <c r="C5" i="7"/>
  <c r="A3" i="7"/>
  <c r="A2" i="7"/>
  <c r="L5" i="7" s="1"/>
  <c r="N101" i="17"/>
  <c r="A101" i="17"/>
  <c r="N100" i="17"/>
  <c r="A100" i="17"/>
  <c r="N99" i="17"/>
  <c r="A99" i="17"/>
  <c r="N98" i="17"/>
  <c r="A98" i="17"/>
  <c r="N97" i="17"/>
  <c r="A97" i="17"/>
  <c r="N96" i="17"/>
  <c r="A96" i="17"/>
  <c r="N95" i="17"/>
  <c r="A95" i="17"/>
  <c r="N94" i="17"/>
  <c r="A94" i="17"/>
  <c r="N93" i="17"/>
  <c r="A93" i="17"/>
  <c r="N92" i="17"/>
  <c r="A92" i="17"/>
  <c r="N91" i="17"/>
  <c r="A91" i="17"/>
  <c r="N90" i="17"/>
  <c r="A90" i="17"/>
  <c r="N89" i="17"/>
  <c r="A89" i="17"/>
  <c r="N88" i="17"/>
  <c r="A88" i="17"/>
  <c r="N87" i="17"/>
  <c r="A87" i="17"/>
  <c r="N86" i="17"/>
  <c r="A86" i="17"/>
  <c r="N85" i="17"/>
  <c r="A85" i="17"/>
  <c r="N84" i="17"/>
  <c r="A84" i="17"/>
  <c r="N83" i="17"/>
  <c r="A83" i="17"/>
  <c r="N82" i="17"/>
  <c r="A82" i="17"/>
  <c r="N81" i="17"/>
  <c r="A81" i="17"/>
  <c r="N80" i="17"/>
  <c r="A80" i="17"/>
  <c r="N79" i="17"/>
  <c r="A79" i="17"/>
  <c r="N78" i="17"/>
  <c r="A78" i="17"/>
  <c r="N77" i="17"/>
  <c r="A77" i="17"/>
  <c r="N76" i="17"/>
  <c r="A76" i="17"/>
  <c r="N75" i="17"/>
  <c r="A75" i="17"/>
  <c r="N74" i="17"/>
  <c r="A74" i="17"/>
  <c r="N73" i="17"/>
  <c r="A73" i="17"/>
  <c r="N72" i="17"/>
  <c r="A72" i="17"/>
  <c r="N71" i="17"/>
  <c r="A71" i="17"/>
  <c r="N70" i="17"/>
  <c r="A70" i="17"/>
  <c r="N69" i="17"/>
  <c r="A69" i="17"/>
  <c r="N68" i="17"/>
  <c r="A68" i="17"/>
  <c r="N67" i="17"/>
  <c r="A67" i="17"/>
  <c r="N66" i="17"/>
  <c r="A66" i="17"/>
  <c r="N65" i="17"/>
  <c r="A65" i="17"/>
  <c r="N64" i="17"/>
  <c r="A64" i="17"/>
  <c r="N63" i="17"/>
  <c r="A63" i="17"/>
  <c r="N62" i="17"/>
  <c r="A62" i="17"/>
  <c r="N61" i="17"/>
  <c r="A61" i="17"/>
  <c r="N60" i="17"/>
  <c r="A60" i="17"/>
  <c r="N59" i="17"/>
  <c r="A59" i="17"/>
  <c r="N58" i="17"/>
  <c r="A58" i="17"/>
  <c r="N57" i="17"/>
  <c r="A57" i="17"/>
  <c r="N56" i="17"/>
  <c r="A56" i="17"/>
  <c r="N55" i="17"/>
  <c r="A55" i="17"/>
  <c r="N54" i="17"/>
  <c r="A54" i="17"/>
  <c r="N53" i="17"/>
  <c r="A53" i="17"/>
  <c r="N52" i="17"/>
  <c r="A52" i="17"/>
  <c r="N51" i="17"/>
  <c r="A51" i="17"/>
  <c r="N50" i="17"/>
  <c r="A50" i="17"/>
  <c r="N49" i="17"/>
  <c r="A49" i="17"/>
  <c r="N48" i="17"/>
  <c r="A48" i="17"/>
  <c r="N47" i="17"/>
  <c r="A47" i="17"/>
  <c r="N46" i="17"/>
  <c r="A46" i="17"/>
  <c r="N45" i="17"/>
  <c r="A45" i="17"/>
  <c r="N44" i="17"/>
  <c r="A44" i="17"/>
  <c r="N43" i="17"/>
  <c r="A43" i="17"/>
  <c r="N42" i="17"/>
  <c r="A42" i="17"/>
  <c r="N41" i="17"/>
  <c r="A41" i="17"/>
  <c r="N40" i="17"/>
  <c r="A40" i="17"/>
  <c r="N39" i="17"/>
  <c r="A39" i="17"/>
  <c r="N38" i="17"/>
  <c r="A38" i="17"/>
  <c r="N37" i="17"/>
  <c r="A37" i="17"/>
  <c r="N36" i="17"/>
  <c r="A36" i="17"/>
  <c r="N35" i="17"/>
  <c r="A35" i="17"/>
  <c r="N34" i="17"/>
  <c r="A34" i="17"/>
  <c r="N33" i="17"/>
  <c r="A33" i="17"/>
  <c r="N32" i="17"/>
  <c r="A32" i="17"/>
  <c r="N31" i="17"/>
  <c r="A31" i="17"/>
  <c r="N30" i="17"/>
  <c r="A30" i="17"/>
  <c r="N29" i="17"/>
  <c r="A29" i="17"/>
  <c r="N28" i="17"/>
  <c r="A28" i="17"/>
  <c r="N27" i="17"/>
  <c r="A27" i="17"/>
  <c r="N26" i="17"/>
  <c r="A26" i="17"/>
  <c r="N25" i="17"/>
  <c r="A25" i="17"/>
  <c r="N24" i="17"/>
  <c r="A24" i="17"/>
  <c r="N23" i="17"/>
  <c r="A23" i="17"/>
  <c r="N22" i="17"/>
  <c r="A22" i="17"/>
  <c r="N21" i="17"/>
  <c r="A21" i="17"/>
  <c r="N20" i="17"/>
  <c r="A20" i="17"/>
  <c r="N19" i="17"/>
  <c r="A19" i="17"/>
  <c r="N18" i="17"/>
  <c r="A18" i="17"/>
  <c r="N17" i="17"/>
  <c r="A17" i="17"/>
  <c r="N16" i="17"/>
  <c r="A16" i="17"/>
  <c r="N15" i="17"/>
  <c r="A15" i="17"/>
  <c r="N14" i="17"/>
  <c r="A14" i="17"/>
  <c r="N13" i="17"/>
  <c r="A13" i="17"/>
  <c r="N12" i="17"/>
  <c r="A12" i="17"/>
  <c r="N11" i="17"/>
  <c r="A11" i="17"/>
  <c r="N10" i="17"/>
  <c r="A10" i="17"/>
  <c r="N9" i="17"/>
  <c r="A9" i="17"/>
  <c r="N8" i="17"/>
  <c r="A8" i="17"/>
  <c r="N7" i="17"/>
  <c r="A7" i="17"/>
  <c r="N6" i="17"/>
  <c r="A6" i="17"/>
  <c r="M5" i="17"/>
  <c r="L5" i="17"/>
  <c r="K5" i="17"/>
  <c r="I5" i="17"/>
  <c r="G5" i="17"/>
  <c r="F5" i="17"/>
  <c r="E5" i="17"/>
  <c r="D5" i="17"/>
  <c r="C5" i="17"/>
  <c r="A3" i="17"/>
  <c r="A2" i="17"/>
  <c r="J5" i="17" s="1"/>
  <c r="N101" i="16"/>
  <c r="A101" i="16"/>
  <c r="N100" i="16"/>
  <c r="A100" i="16"/>
  <c r="N99" i="16"/>
  <c r="A99" i="16"/>
  <c r="N98" i="16"/>
  <c r="A98" i="16"/>
  <c r="N97" i="16"/>
  <c r="A97" i="16"/>
  <c r="N96" i="16"/>
  <c r="A96" i="16"/>
  <c r="N95" i="16"/>
  <c r="A95" i="16"/>
  <c r="N94" i="16"/>
  <c r="A94" i="16"/>
  <c r="N93" i="16"/>
  <c r="A93" i="16"/>
  <c r="N92" i="16"/>
  <c r="A92" i="16"/>
  <c r="N91" i="16"/>
  <c r="A91" i="16"/>
  <c r="N90" i="16"/>
  <c r="A90" i="16"/>
  <c r="N89" i="16"/>
  <c r="A89" i="16"/>
  <c r="N88" i="16"/>
  <c r="A88" i="16"/>
  <c r="N87" i="16"/>
  <c r="A87" i="16"/>
  <c r="N86" i="16"/>
  <c r="A86" i="16"/>
  <c r="N85" i="16"/>
  <c r="A85" i="16"/>
  <c r="N84" i="16"/>
  <c r="A84" i="16"/>
  <c r="N83" i="16"/>
  <c r="A83" i="16"/>
  <c r="N82" i="16"/>
  <c r="A82" i="16"/>
  <c r="N81" i="16"/>
  <c r="A81" i="16"/>
  <c r="N80" i="16"/>
  <c r="A80" i="16"/>
  <c r="N79" i="16"/>
  <c r="A79" i="16"/>
  <c r="N78" i="16"/>
  <c r="A78" i="16"/>
  <c r="N77" i="16"/>
  <c r="A77" i="16"/>
  <c r="N76" i="16"/>
  <c r="A76" i="16"/>
  <c r="N75" i="16"/>
  <c r="A75" i="16"/>
  <c r="N74" i="16"/>
  <c r="A74" i="16"/>
  <c r="N73" i="16"/>
  <c r="A73" i="16"/>
  <c r="N72" i="16"/>
  <c r="A72" i="16"/>
  <c r="N71" i="16"/>
  <c r="A71" i="16"/>
  <c r="N70" i="16"/>
  <c r="A70" i="16"/>
  <c r="N69" i="16"/>
  <c r="A69" i="16"/>
  <c r="N68" i="16"/>
  <c r="A68" i="16"/>
  <c r="N67" i="16"/>
  <c r="A67" i="16"/>
  <c r="N66" i="16"/>
  <c r="A66" i="16"/>
  <c r="N65" i="16"/>
  <c r="A65" i="16"/>
  <c r="N64" i="16"/>
  <c r="A64" i="16"/>
  <c r="N63" i="16"/>
  <c r="A63" i="16"/>
  <c r="N62" i="16"/>
  <c r="A62" i="16"/>
  <c r="N61" i="16"/>
  <c r="A61" i="16"/>
  <c r="N60" i="16"/>
  <c r="A60" i="16"/>
  <c r="N59" i="16"/>
  <c r="A59" i="16"/>
  <c r="N58" i="16"/>
  <c r="A58" i="16"/>
  <c r="N57" i="16"/>
  <c r="A57" i="16"/>
  <c r="N56" i="16"/>
  <c r="A56" i="16"/>
  <c r="N55" i="16"/>
  <c r="A55" i="16"/>
  <c r="N54" i="16"/>
  <c r="A54" i="16"/>
  <c r="N53" i="16"/>
  <c r="A53" i="16"/>
  <c r="N52" i="16"/>
  <c r="A52" i="16"/>
  <c r="N51" i="16"/>
  <c r="A51" i="16"/>
  <c r="N50" i="16"/>
  <c r="A50" i="16"/>
  <c r="N49" i="16"/>
  <c r="A49" i="16"/>
  <c r="N48" i="16"/>
  <c r="A48" i="16"/>
  <c r="N47" i="16"/>
  <c r="A47" i="16"/>
  <c r="N46" i="16"/>
  <c r="A46" i="16"/>
  <c r="N45" i="16"/>
  <c r="A45" i="16"/>
  <c r="N44" i="16"/>
  <c r="A44" i="16"/>
  <c r="N43" i="16"/>
  <c r="A43" i="16"/>
  <c r="N42" i="16"/>
  <c r="A42" i="16"/>
  <c r="N41" i="16"/>
  <c r="A41" i="16"/>
  <c r="N40" i="16"/>
  <c r="A40" i="16"/>
  <c r="N39" i="16"/>
  <c r="A39" i="16"/>
  <c r="N38" i="16"/>
  <c r="A38" i="16"/>
  <c r="N37" i="16"/>
  <c r="A37" i="16"/>
  <c r="N36" i="16"/>
  <c r="A36" i="16"/>
  <c r="N35" i="16"/>
  <c r="A35" i="16"/>
  <c r="N34" i="16"/>
  <c r="A34" i="16"/>
  <c r="N33" i="16"/>
  <c r="A33" i="16"/>
  <c r="N32" i="16"/>
  <c r="A32" i="16"/>
  <c r="N31" i="16"/>
  <c r="A31" i="16"/>
  <c r="N30" i="16"/>
  <c r="A30" i="16"/>
  <c r="N29" i="16"/>
  <c r="A29" i="16"/>
  <c r="N28" i="16"/>
  <c r="A28" i="16"/>
  <c r="N27" i="16"/>
  <c r="A27" i="16"/>
  <c r="N26" i="16"/>
  <c r="A26" i="16"/>
  <c r="N25" i="16"/>
  <c r="A25" i="16"/>
  <c r="N24" i="16"/>
  <c r="A24" i="16"/>
  <c r="N23" i="16"/>
  <c r="A23" i="16"/>
  <c r="N22" i="16"/>
  <c r="A22" i="16"/>
  <c r="N21" i="16"/>
  <c r="A21" i="16"/>
  <c r="N20" i="16"/>
  <c r="A20" i="16"/>
  <c r="N19" i="16"/>
  <c r="A19" i="16"/>
  <c r="N18" i="16"/>
  <c r="A18" i="16"/>
  <c r="N17" i="16"/>
  <c r="A17" i="16"/>
  <c r="N16" i="16"/>
  <c r="A16" i="16"/>
  <c r="N15" i="16"/>
  <c r="A15" i="16"/>
  <c r="N14" i="16"/>
  <c r="A14" i="16"/>
  <c r="N13" i="16"/>
  <c r="A13" i="16"/>
  <c r="N12" i="16"/>
  <c r="A12" i="16"/>
  <c r="N11" i="16"/>
  <c r="A11" i="16"/>
  <c r="N10" i="16"/>
  <c r="A10" i="16"/>
  <c r="N9" i="16"/>
  <c r="A9" i="16"/>
  <c r="N8" i="16"/>
  <c r="A8" i="16"/>
  <c r="N7" i="16"/>
  <c r="A7" i="16"/>
  <c r="N6" i="16"/>
  <c r="A6" i="16"/>
  <c r="M5" i="16"/>
  <c r="L5" i="16"/>
  <c r="K5" i="16"/>
  <c r="J5" i="16"/>
  <c r="I5" i="16"/>
  <c r="G5" i="16"/>
  <c r="F5" i="16"/>
  <c r="E5" i="16"/>
  <c r="D5" i="16"/>
  <c r="C5" i="16"/>
  <c r="B5" i="16"/>
  <c r="A3" i="16"/>
  <c r="A2" i="16"/>
  <c r="H5" i="16" s="1"/>
  <c r="N101" i="15"/>
  <c r="A101" i="15"/>
  <c r="N100" i="15"/>
  <c r="A100" i="15"/>
  <c r="N99" i="15"/>
  <c r="A99" i="15"/>
  <c r="N98" i="15"/>
  <c r="A98" i="15"/>
  <c r="N97" i="15"/>
  <c r="A97" i="15"/>
  <c r="N96" i="15"/>
  <c r="A96" i="15"/>
  <c r="N95" i="15"/>
  <c r="A95" i="15"/>
  <c r="N94" i="15"/>
  <c r="A94" i="15"/>
  <c r="N93" i="15"/>
  <c r="A93" i="15"/>
  <c r="N92" i="15"/>
  <c r="A92" i="15"/>
  <c r="N91" i="15"/>
  <c r="A91" i="15"/>
  <c r="N90" i="15"/>
  <c r="A90" i="15"/>
  <c r="N89" i="15"/>
  <c r="A89" i="15"/>
  <c r="N88" i="15"/>
  <c r="A88" i="15"/>
  <c r="N87" i="15"/>
  <c r="A87" i="15"/>
  <c r="N86" i="15"/>
  <c r="A86" i="15"/>
  <c r="N85" i="15"/>
  <c r="A85" i="15"/>
  <c r="N84" i="15"/>
  <c r="A84" i="15"/>
  <c r="N83" i="15"/>
  <c r="A83" i="15"/>
  <c r="N82" i="15"/>
  <c r="A82" i="15"/>
  <c r="N81" i="15"/>
  <c r="A81" i="15"/>
  <c r="N80" i="15"/>
  <c r="A80" i="15"/>
  <c r="N79" i="15"/>
  <c r="A79" i="15"/>
  <c r="N78" i="15"/>
  <c r="A78" i="15"/>
  <c r="N77" i="15"/>
  <c r="A77" i="15"/>
  <c r="N76" i="15"/>
  <c r="A76" i="15"/>
  <c r="N75" i="15"/>
  <c r="A75" i="15"/>
  <c r="N74" i="15"/>
  <c r="A74" i="15"/>
  <c r="N73" i="15"/>
  <c r="A73" i="15"/>
  <c r="N72" i="15"/>
  <c r="A72" i="15"/>
  <c r="N71" i="15"/>
  <c r="A71" i="15"/>
  <c r="N70" i="15"/>
  <c r="A70" i="15"/>
  <c r="N69" i="15"/>
  <c r="A69" i="15"/>
  <c r="N68" i="15"/>
  <c r="A68" i="15"/>
  <c r="N67" i="15"/>
  <c r="A67" i="15"/>
  <c r="N66" i="15"/>
  <c r="A66" i="15"/>
  <c r="N65" i="15"/>
  <c r="A65" i="15"/>
  <c r="N64" i="15"/>
  <c r="A64" i="15"/>
  <c r="N63" i="15"/>
  <c r="A63" i="15"/>
  <c r="N62" i="15"/>
  <c r="A62" i="15"/>
  <c r="N61" i="15"/>
  <c r="A61" i="15"/>
  <c r="N60" i="15"/>
  <c r="A60" i="15"/>
  <c r="N59" i="15"/>
  <c r="A59" i="15"/>
  <c r="N58" i="15"/>
  <c r="A58" i="15"/>
  <c r="N57" i="15"/>
  <c r="A57" i="15"/>
  <c r="N56" i="15"/>
  <c r="A56" i="15"/>
  <c r="N55" i="15"/>
  <c r="A55" i="15"/>
  <c r="N54" i="15"/>
  <c r="A54" i="15"/>
  <c r="N53" i="15"/>
  <c r="A53" i="15"/>
  <c r="N52" i="15"/>
  <c r="A52" i="15"/>
  <c r="N51" i="15"/>
  <c r="A51" i="15"/>
  <c r="N50" i="15"/>
  <c r="A50" i="15"/>
  <c r="N49" i="15"/>
  <c r="A49" i="15"/>
  <c r="N48" i="15"/>
  <c r="A48" i="15"/>
  <c r="N47" i="15"/>
  <c r="A47" i="15"/>
  <c r="N46" i="15"/>
  <c r="A46" i="15"/>
  <c r="N45" i="15"/>
  <c r="A45" i="15"/>
  <c r="N44" i="15"/>
  <c r="A44" i="15"/>
  <c r="N43" i="15"/>
  <c r="A43" i="15"/>
  <c r="N42" i="15"/>
  <c r="A42" i="15"/>
  <c r="N41" i="15"/>
  <c r="A41" i="15"/>
  <c r="N40" i="15"/>
  <c r="A40" i="15"/>
  <c r="N39" i="15"/>
  <c r="A39" i="15"/>
  <c r="N38" i="15"/>
  <c r="A38" i="15"/>
  <c r="N37" i="15"/>
  <c r="A37" i="15"/>
  <c r="N36" i="15"/>
  <c r="A36" i="15"/>
  <c r="N35" i="15"/>
  <c r="A35" i="15"/>
  <c r="N34" i="15"/>
  <c r="A34" i="15"/>
  <c r="N33" i="15"/>
  <c r="A33" i="15"/>
  <c r="N32" i="15"/>
  <c r="A32" i="15"/>
  <c r="N31" i="15"/>
  <c r="A31" i="15"/>
  <c r="N30" i="15"/>
  <c r="A30" i="15"/>
  <c r="N29" i="15"/>
  <c r="A29" i="15"/>
  <c r="N28" i="15"/>
  <c r="A28" i="15"/>
  <c r="N27" i="15"/>
  <c r="A27" i="15"/>
  <c r="N26" i="15"/>
  <c r="A26" i="15"/>
  <c r="N25" i="15"/>
  <c r="A25" i="15"/>
  <c r="N24" i="15"/>
  <c r="A24" i="15"/>
  <c r="N23" i="15"/>
  <c r="A23" i="15"/>
  <c r="N22" i="15"/>
  <c r="A22" i="15"/>
  <c r="N21" i="15"/>
  <c r="A21" i="15"/>
  <c r="N20" i="15"/>
  <c r="A20" i="15"/>
  <c r="N19" i="15"/>
  <c r="A19" i="15"/>
  <c r="N18" i="15"/>
  <c r="A18" i="15"/>
  <c r="N17" i="15"/>
  <c r="A17" i="15"/>
  <c r="N16" i="15"/>
  <c r="A16" i="15"/>
  <c r="N15" i="15"/>
  <c r="A15" i="15"/>
  <c r="N14" i="15"/>
  <c r="A14" i="15"/>
  <c r="N13" i="15"/>
  <c r="A13" i="15"/>
  <c r="N12" i="15"/>
  <c r="A12" i="15"/>
  <c r="N11" i="15"/>
  <c r="A11" i="15"/>
  <c r="N10" i="15"/>
  <c r="A10" i="15"/>
  <c r="N9" i="15"/>
  <c r="A9" i="15"/>
  <c r="N8" i="15"/>
  <c r="A8" i="15"/>
  <c r="N7" i="15"/>
  <c r="A7" i="15"/>
  <c r="N6" i="15"/>
  <c r="A6" i="15"/>
  <c r="M5" i="15"/>
  <c r="K5" i="15"/>
  <c r="I5" i="15"/>
  <c r="G5" i="15"/>
  <c r="E5" i="15"/>
  <c r="C5" i="15"/>
  <c r="A3" i="15"/>
  <c r="A2" i="15"/>
  <c r="F5" i="15" s="1"/>
  <c r="N101" i="8"/>
  <c r="A101" i="8"/>
  <c r="N100" i="8"/>
  <c r="A100" i="8"/>
  <c r="N99" i="8"/>
  <c r="A99" i="8"/>
  <c r="N98" i="8"/>
  <c r="A98" i="8"/>
  <c r="N97" i="8"/>
  <c r="A97" i="8"/>
  <c r="N96" i="8"/>
  <c r="A96" i="8"/>
  <c r="N95" i="8"/>
  <c r="A95" i="8"/>
  <c r="N94" i="8"/>
  <c r="A94" i="8"/>
  <c r="N93" i="8"/>
  <c r="A93" i="8"/>
  <c r="N92" i="8"/>
  <c r="A92" i="8"/>
  <c r="N91" i="8"/>
  <c r="A91" i="8"/>
  <c r="N90" i="8"/>
  <c r="A90" i="8"/>
  <c r="N89" i="8"/>
  <c r="A89" i="8"/>
  <c r="N88" i="8"/>
  <c r="A88" i="8"/>
  <c r="N87" i="8"/>
  <c r="A87" i="8"/>
  <c r="N86" i="8"/>
  <c r="A86" i="8"/>
  <c r="N85" i="8"/>
  <c r="A85" i="8"/>
  <c r="N84" i="8"/>
  <c r="A84" i="8"/>
  <c r="N83" i="8"/>
  <c r="A83" i="8"/>
  <c r="N82" i="8"/>
  <c r="A82" i="8"/>
  <c r="N81" i="8"/>
  <c r="A81" i="8"/>
  <c r="N80" i="8"/>
  <c r="A80" i="8"/>
  <c r="N79" i="8"/>
  <c r="A79" i="8"/>
  <c r="N78" i="8"/>
  <c r="A78" i="8"/>
  <c r="N77" i="8"/>
  <c r="A77" i="8"/>
  <c r="N76" i="8"/>
  <c r="A76" i="8"/>
  <c r="N75" i="8"/>
  <c r="A75" i="8"/>
  <c r="N74" i="8"/>
  <c r="A74" i="8"/>
  <c r="N73" i="8"/>
  <c r="A73" i="8"/>
  <c r="N72" i="8"/>
  <c r="A72" i="8"/>
  <c r="N71" i="8"/>
  <c r="A71" i="8"/>
  <c r="N70" i="8"/>
  <c r="A70" i="8"/>
  <c r="N69" i="8"/>
  <c r="A69" i="8"/>
  <c r="N68" i="8"/>
  <c r="A68" i="8"/>
  <c r="N67" i="8"/>
  <c r="A67" i="8"/>
  <c r="N66" i="8"/>
  <c r="A66" i="8"/>
  <c r="N65" i="8"/>
  <c r="A65" i="8"/>
  <c r="N64" i="8"/>
  <c r="A64" i="8"/>
  <c r="N63" i="8"/>
  <c r="A63" i="8"/>
  <c r="N62" i="8"/>
  <c r="A62" i="8"/>
  <c r="N61" i="8"/>
  <c r="A61" i="8"/>
  <c r="N60" i="8"/>
  <c r="A60" i="8"/>
  <c r="N59" i="8"/>
  <c r="A59" i="8"/>
  <c r="N58" i="8"/>
  <c r="A58" i="8"/>
  <c r="N57" i="8"/>
  <c r="A57" i="8"/>
  <c r="N56" i="8"/>
  <c r="A56" i="8"/>
  <c r="N55" i="8"/>
  <c r="A55" i="8"/>
  <c r="N54" i="8"/>
  <c r="A54" i="8"/>
  <c r="N53" i="8"/>
  <c r="A53" i="8"/>
  <c r="N52" i="8"/>
  <c r="A52" i="8"/>
  <c r="N51" i="8"/>
  <c r="A51" i="8"/>
  <c r="N50" i="8"/>
  <c r="A50" i="8"/>
  <c r="N49" i="8"/>
  <c r="A49" i="8"/>
  <c r="N48" i="8"/>
  <c r="A48" i="8"/>
  <c r="N47" i="8"/>
  <c r="A47" i="8"/>
  <c r="N46" i="8"/>
  <c r="A46" i="8"/>
  <c r="N45" i="8"/>
  <c r="A45" i="8"/>
  <c r="N44" i="8"/>
  <c r="A44" i="8"/>
  <c r="N43" i="8"/>
  <c r="A43" i="8"/>
  <c r="N42" i="8"/>
  <c r="A42" i="8"/>
  <c r="N41" i="8"/>
  <c r="A41" i="8"/>
  <c r="N40" i="8"/>
  <c r="A40" i="8"/>
  <c r="N39" i="8"/>
  <c r="A39" i="8"/>
  <c r="N38" i="8"/>
  <c r="A38" i="8"/>
  <c r="N37" i="8"/>
  <c r="A37" i="8"/>
  <c r="N36" i="8"/>
  <c r="A36" i="8"/>
  <c r="N35" i="8"/>
  <c r="A35" i="8"/>
  <c r="N34" i="8"/>
  <c r="A34" i="8"/>
  <c r="N33" i="8"/>
  <c r="A33" i="8"/>
  <c r="N32" i="8"/>
  <c r="A32" i="8"/>
  <c r="N31" i="8"/>
  <c r="A31" i="8"/>
  <c r="N30" i="8"/>
  <c r="A30" i="8"/>
  <c r="N29" i="8"/>
  <c r="A29" i="8"/>
  <c r="N28" i="8"/>
  <c r="A28" i="8"/>
  <c r="N27" i="8"/>
  <c r="A27" i="8"/>
  <c r="N26" i="8"/>
  <c r="A26" i="8"/>
  <c r="N25" i="8"/>
  <c r="A25" i="8"/>
  <c r="N24" i="8"/>
  <c r="A24" i="8"/>
  <c r="N23" i="8"/>
  <c r="A23" i="8"/>
  <c r="N22" i="8"/>
  <c r="A22" i="8"/>
  <c r="N21" i="8"/>
  <c r="A21" i="8"/>
  <c r="N20" i="8"/>
  <c r="A20" i="8"/>
  <c r="N19" i="8"/>
  <c r="A19" i="8"/>
  <c r="N18" i="8"/>
  <c r="A18" i="8"/>
  <c r="N17" i="8"/>
  <c r="A17" i="8"/>
  <c r="N16" i="8"/>
  <c r="A16" i="8"/>
  <c r="N15" i="8"/>
  <c r="A15" i="8"/>
  <c r="N14" i="8"/>
  <c r="A14" i="8"/>
  <c r="N13" i="8"/>
  <c r="A13" i="8"/>
  <c r="N12" i="8"/>
  <c r="A12" i="8"/>
  <c r="N11" i="8"/>
  <c r="A11" i="8"/>
  <c r="N10" i="8"/>
  <c r="A10" i="8"/>
  <c r="N9" i="8"/>
  <c r="A9" i="8"/>
  <c r="N8" i="8"/>
  <c r="A8" i="8"/>
  <c r="N7" i="8"/>
  <c r="A7" i="8"/>
  <c r="N6" i="8"/>
  <c r="A6" i="8"/>
  <c r="M5" i="8"/>
  <c r="K5" i="8"/>
  <c r="I5" i="8"/>
  <c r="G5" i="8"/>
  <c r="F5" i="8"/>
  <c r="E5" i="8"/>
  <c r="C5" i="8"/>
  <c r="A3" i="8"/>
  <c r="A2" i="8"/>
  <c r="L5" i="8" s="1"/>
  <c r="N101" i="9"/>
  <c r="A101" i="9"/>
  <c r="N100" i="9"/>
  <c r="A100" i="9"/>
  <c r="N99" i="9"/>
  <c r="A99" i="9"/>
  <c r="N98" i="9"/>
  <c r="A98" i="9"/>
  <c r="N97" i="9"/>
  <c r="A97" i="9"/>
  <c r="N96" i="9"/>
  <c r="A96" i="9"/>
  <c r="N95" i="9"/>
  <c r="A95" i="9"/>
  <c r="N94" i="9"/>
  <c r="A94" i="9"/>
  <c r="N93" i="9"/>
  <c r="A93" i="9"/>
  <c r="N92" i="9"/>
  <c r="A92" i="9"/>
  <c r="N91" i="9"/>
  <c r="A91" i="9"/>
  <c r="N90" i="9"/>
  <c r="A90" i="9"/>
  <c r="N89" i="9"/>
  <c r="A89" i="9"/>
  <c r="N88" i="9"/>
  <c r="A88" i="9"/>
  <c r="N87" i="9"/>
  <c r="A87" i="9"/>
  <c r="N86" i="9"/>
  <c r="A86" i="9"/>
  <c r="N85" i="9"/>
  <c r="A85" i="9"/>
  <c r="N84" i="9"/>
  <c r="A84" i="9"/>
  <c r="N83" i="9"/>
  <c r="A83" i="9"/>
  <c r="N82" i="9"/>
  <c r="A82" i="9"/>
  <c r="N81" i="9"/>
  <c r="A81" i="9"/>
  <c r="N80" i="9"/>
  <c r="A80" i="9"/>
  <c r="N79" i="9"/>
  <c r="A79" i="9"/>
  <c r="N78" i="9"/>
  <c r="A78" i="9"/>
  <c r="N77" i="9"/>
  <c r="A77" i="9"/>
  <c r="N76" i="9"/>
  <c r="A76" i="9"/>
  <c r="N75" i="9"/>
  <c r="A75" i="9"/>
  <c r="N74" i="9"/>
  <c r="A74" i="9"/>
  <c r="N73" i="9"/>
  <c r="A73" i="9"/>
  <c r="N72" i="9"/>
  <c r="A72" i="9"/>
  <c r="N71" i="9"/>
  <c r="A71" i="9"/>
  <c r="N70" i="9"/>
  <c r="A70" i="9"/>
  <c r="N69" i="9"/>
  <c r="A69" i="9"/>
  <c r="N68" i="9"/>
  <c r="A68" i="9"/>
  <c r="N67" i="9"/>
  <c r="A67" i="9"/>
  <c r="N66" i="9"/>
  <c r="A66" i="9"/>
  <c r="N65" i="9"/>
  <c r="A65" i="9"/>
  <c r="N64" i="9"/>
  <c r="A64" i="9"/>
  <c r="N63" i="9"/>
  <c r="A63" i="9"/>
  <c r="N62" i="9"/>
  <c r="A62" i="9"/>
  <c r="N61" i="9"/>
  <c r="A61" i="9"/>
  <c r="N60" i="9"/>
  <c r="A60" i="9"/>
  <c r="N59" i="9"/>
  <c r="A59" i="9"/>
  <c r="N58" i="9"/>
  <c r="A58" i="9"/>
  <c r="N57" i="9"/>
  <c r="A57" i="9"/>
  <c r="N56" i="9"/>
  <c r="A56" i="9"/>
  <c r="N55" i="9"/>
  <c r="A55" i="9"/>
  <c r="N54" i="9"/>
  <c r="A54" i="9"/>
  <c r="N53" i="9"/>
  <c r="A53" i="9"/>
  <c r="N52" i="9"/>
  <c r="A52" i="9"/>
  <c r="N51" i="9"/>
  <c r="A51" i="9"/>
  <c r="N50" i="9"/>
  <c r="A50" i="9"/>
  <c r="N49" i="9"/>
  <c r="A49" i="9"/>
  <c r="N48" i="9"/>
  <c r="A48" i="9"/>
  <c r="N47" i="9"/>
  <c r="A47" i="9"/>
  <c r="N46" i="9"/>
  <c r="A46" i="9"/>
  <c r="N45" i="9"/>
  <c r="A45" i="9"/>
  <c r="N44" i="9"/>
  <c r="A44" i="9"/>
  <c r="N43" i="9"/>
  <c r="A43" i="9"/>
  <c r="N42" i="9"/>
  <c r="A42" i="9"/>
  <c r="N41" i="9"/>
  <c r="A41" i="9"/>
  <c r="N40" i="9"/>
  <c r="A40" i="9"/>
  <c r="N39" i="9"/>
  <c r="A39" i="9"/>
  <c r="N38" i="9"/>
  <c r="A38" i="9"/>
  <c r="N37" i="9"/>
  <c r="A37" i="9"/>
  <c r="N36" i="9"/>
  <c r="A36" i="9"/>
  <c r="N35" i="9"/>
  <c r="A35" i="9"/>
  <c r="N34" i="9"/>
  <c r="A34" i="9"/>
  <c r="N33" i="9"/>
  <c r="A33" i="9"/>
  <c r="N32" i="9"/>
  <c r="A32" i="9"/>
  <c r="N31" i="9"/>
  <c r="A31" i="9"/>
  <c r="N30" i="9"/>
  <c r="A30" i="9"/>
  <c r="N29" i="9"/>
  <c r="A29" i="9"/>
  <c r="N28" i="9"/>
  <c r="A28" i="9"/>
  <c r="N27" i="9"/>
  <c r="A27" i="9"/>
  <c r="N26" i="9"/>
  <c r="A26" i="9"/>
  <c r="N25" i="9"/>
  <c r="A25" i="9"/>
  <c r="N24" i="9"/>
  <c r="A24" i="9"/>
  <c r="N23" i="9"/>
  <c r="A23" i="9"/>
  <c r="N22" i="9"/>
  <c r="A22" i="9"/>
  <c r="N21" i="9"/>
  <c r="A21" i="9"/>
  <c r="N20" i="9"/>
  <c r="A20" i="9"/>
  <c r="N19" i="9"/>
  <c r="A19" i="9"/>
  <c r="N18" i="9"/>
  <c r="A18" i="9"/>
  <c r="N17" i="9"/>
  <c r="A17" i="9"/>
  <c r="N16" i="9"/>
  <c r="A16" i="9"/>
  <c r="N15" i="9"/>
  <c r="A15" i="9"/>
  <c r="N14" i="9"/>
  <c r="A14" i="9"/>
  <c r="N13" i="9"/>
  <c r="A13" i="9"/>
  <c r="N12" i="9"/>
  <c r="A12" i="9"/>
  <c r="N11" i="9"/>
  <c r="A11" i="9"/>
  <c r="N10" i="9"/>
  <c r="A10" i="9"/>
  <c r="N9" i="9"/>
  <c r="A9" i="9"/>
  <c r="N8" i="9"/>
  <c r="A8" i="9"/>
  <c r="N7" i="9"/>
  <c r="A7" i="9"/>
  <c r="N6" i="9"/>
  <c r="A6" i="9"/>
  <c r="M5" i="9"/>
  <c r="L5" i="9"/>
  <c r="K5" i="9"/>
  <c r="I5" i="9"/>
  <c r="G5" i="9"/>
  <c r="F5" i="9"/>
  <c r="E5" i="9"/>
  <c r="D5" i="9"/>
  <c r="C5" i="9"/>
  <c r="A3" i="9"/>
  <c r="A2" i="9"/>
  <c r="J5" i="9" s="1"/>
  <c r="N101" i="10"/>
  <c r="A101" i="10"/>
  <c r="N100" i="10"/>
  <c r="A100" i="10"/>
  <c r="N99" i="10"/>
  <c r="A99" i="10"/>
  <c r="N98" i="10"/>
  <c r="A98" i="10"/>
  <c r="N97" i="10"/>
  <c r="A97" i="10"/>
  <c r="N96" i="10"/>
  <c r="A96" i="10"/>
  <c r="N95" i="10"/>
  <c r="A95" i="10"/>
  <c r="N94" i="10"/>
  <c r="A94" i="10"/>
  <c r="N93" i="10"/>
  <c r="A93" i="10"/>
  <c r="N92" i="10"/>
  <c r="A92" i="10"/>
  <c r="N91" i="10"/>
  <c r="A91" i="10"/>
  <c r="N90" i="10"/>
  <c r="A90" i="10"/>
  <c r="N89" i="10"/>
  <c r="A89" i="10"/>
  <c r="N88" i="10"/>
  <c r="A88" i="10"/>
  <c r="N87" i="10"/>
  <c r="A87" i="10"/>
  <c r="N86" i="10"/>
  <c r="A86" i="10"/>
  <c r="N85" i="10"/>
  <c r="A85" i="10"/>
  <c r="N84" i="10"/>
  <c r="A84" i="10"/>
  <c r="N83" i="10"/>
  <c r="A83" i="10"/>
  <c r="N82" i="10"/>
  <c r="A82" i="10"/>
  <c r="N81" i="10"/>
  <c r="A81" i="10"/>
  <c r="N80" i="10"/>
  <c r="A80" i="10"/>
  <c r="N79" i="10"/>
  <c r="A79" i="10"/>
  <c r="N78" i="10"/>
  <c r="A78" i="10"/>
  <c r="N77" i="10"/>
  <c r="A77" i="10"/>
  <c r="N76" i="10"/>
  <c r="A76" i="10"/>
  <c r="N75" i="10"/>
  <c r="A75" i="10"/>
  <c r="N74" i="10"/>
  <c r="A74" i="10"/>
  <c r="N73" i="10"/>
  <c r="A73" i="10"/>
  <c r="N72" i="10"/>
  <c r="A72" i="10"/>
  <c r="N71" i="10"/>
  <c r="A71" i="10"/>
  <c r="N70" i="10"/>
  <c r="A70" i="10"/>
  <c r="N69" i="10"/>
  <c r="A69" i="10"/>
  <c r="N68" i="10"/>
  <c r="A68" i="10"/>
  <c r="N67" i="10"/>
  <c r="A67" i="10"/>
  <c r="N66" i="10"/>
  <c r="A66" i="10"/>
  <c r="N65" i="10"/>
  <c r="A65" i="10"/>
  <c r="N64" i="10"/>
  <c r="A64" i="10"/>
  <c r="N63" i="10"/>
  <c r="A63" i="10"/>
  <c r="N62" i="10"/>
  <c r="A62" i="10"/>
  <c r="N61" i="10"/>
  <c r="A61" i="10"/>
  <c r="N60" i="10"/>
  <c r="A60" i="10"/>
  <c r="N59" i="10"/>
  <c r="A59" i="10"/>
  <c r="N58" i="10"/>
  <c r="A58" i="10"/>
  <c r="N57" i="10"/>
  <c r="A57" i="10"/>
  <c r="N56" i="10"/>
  <c r="A56" i="10"/>
  <c r="N55" i="10"/>
  <c r="A55" i="10"/>
  <c r="N54" i="10"/>
  <c r="A54" i="10"/>
  <c r="N53" i="10"/>
  <c r="A53" i="10"/>
  <c r="N52" i="10"/>
  <c r="A52" i="10"/>
  <c r="N51" i="10"/>
  <c r="A51" i="10"/>
  <c r="N50" i="10"/>
  <c r="A50" i="10"/>
  <c r="N49" i="10"/>
  <c r="A49" i="10"/>
  <c r="N48" i="10"/>
  <c r="A48" i="10"/>
  <c r="N47" i="10"/>
  <c r="A47" i="10"/>
  <c r="N46" i="10"/>
  <c r="A46" i="10"/>
  <c r="N45" i="10"/>
  <c r="A45" i="10"/>
  <c r="N44" i="10"/>
  <c r="A44" i="10"/>
  <c r="N43" i="10"/>
  <c r="A43" i="10"/>
  <c r="N42" i="10"/>
  <c r="A42" i="10"/>
  <c r="N41" i="10"/>
  <c r="A41" i="10"/>
  <c r="N40" i="10"/>
  <c r="A40" i="10"/>
  <c r="N39" i="10"/>
  <c r="A39" i="10"/>
  <c r="N38" i="10"/>
  <c r="A38" i="10"/>
  <c r="N37" i="10"/>
  <c r="A37" i="10"/>
  <c r="N36" i="10"/>
  <c r="A36" i="10"/>
  <c r="N35" i="10"/>
  <c r="A35" i="10"/>
  <c r="N34" i="10"/>
  <c r="A34" i="10"/>
  <c r="N33" i="10"/>
  <c r="A33" i="10"/>
  <c r="N32" i="10"/>
  <c r="A32" i="10"/>
  <c r="N31" i="10"/>
  <c r="A31" i="10"/>
  <c r="N30" i="10"/>
  <c r="A30" i="10"/>
  <c r="N29" i="10"/>
  <c r="A29" i="10"/>
  <c r="N28" i="10"/>
  <c r="A28" i="10"/>
  <c r="N27" i="10"/>
  <c r="A27" i="10"/>
  <c r="N26" i="10"/>
  <c r="A26" i="10"/>
  <c r="N25" i="10"/>
  <c r="A25" i="10"/>
  <c r="N24" i="10"/>
  <c r="A24" i="10"/>
  <c r="N23" i="10"/>
  <c r="A23" i="10"/>
  <c r="N22" i="10"/>
  <c r="A22" i="10"/>
  <c r="N21" i="10"/>
  <c r="A21" i="10"/>
  <c r="N20" i="10"/>
  <c r="A20" i="10"/>
  <c r="N19" i="10"/>
  <c r="A19" i="10"/>
  <c r="N18" i="10"/>
  <c r="A18" i="10"/>
  <c r="N17" i="10"/>
  <c r="A17" i="10"/>
  <c r="N16" i="10"/>
  <c r="A16" i="10"/>
  <c r="N15" i="10"/>
  <c r="A15" i="10"/>
  <c r="N14" i="10"/>
  <c r="A14" i="10"/>
  <c r="N13" i="10"/>
  <c r="A13" i="10"/>
  <c r="N12" i="10"/>
  <c r="A12" i="10"/>
  <c r="N11" i="10"/>
  <c r="A11" i="10"/>
  <c r="N10" i="10"/>
  <c r="A10" i="10"/>
  <c r="N9" i="10"/>
  <c r="A9" i="10"/>
  <c r="N8" i="10"/>
  <c r="A8" i="10"/>
  <c r="N7" i="10"/>
  <c r="A7" i="10"/>
  <c r="N6" i="10"/>
  <c r="A6" i="10"/>
  <c r="M5" i="10"/>
  <c r="L5" i="10"/>
  <c r="K5" i="10"/>
  <c r="J5" i="10"/>
  <c r="I5" i="10"/>
  <c r="G5" i="10"/>
  <c r="F5" i="10"/>
  <c r="E5" i="10"/>
  <c r="D5" i="10"/>
  <c r="C5" i="10"/>
  <c r="B5" i="10"/>
  <c r="A3" i="10"/>
  <c r="A2" i="10"/>
  <c r="H5" i="10" s="1"/>
  <c r="N101" i="14"/>
  <c r="A101" i="14"/>
  <c r="N100" i="14"/>
  <c r="A100" i="14"/>
  <c r="N99" i="14"/>
  <c r="A99" i="14"/>
  <c r="N98" i="14"/>
  <c r="A98" i="14"/>
  <c r="N97" i="14"/>
  <c r="A97" i="14"/>
  <c r="N96" i="14"/>
  <c r="A96" i="14"/>
  <c r="N95" i="14"/>
  <c r="A95" i="14"/>
  <c r="N94" i="14"/>
  <c r="A94" i="14"/>
  <c r="N93" i="14"/>
  <c r="A93" i="14"/>
  <c r="N92" i="14"/>
  <c r="A92" i="14"/>
  <c r="N91" i="14"/>
  <c r="A91" i="14"/>
  <c r="N90" i="14"/>
  <c r="A90" i="14"/>
  <c r="N89" i="14"/>
  <c r="A89" i="14"/>
  <c r="N88" i="14"/>
  <c r="A88" i="14"/>
  <c r="N87" i="14"/>
  <c r="A87" i="14"/>
  <c r="N86" i="14"/>
  <c r="A86" i="14"/>
  <c r="N85" i="14"/>
  <c r="A85" i="14"/>
  <c r="N84" i="14"/>
  <c r="A84" i="14"/>
  <c r="N83" i="14"/>
  <c r="A83" i="14"/>
  <c r="N82" i="14"/>
  <c r="A82" i="14"/>
  <c r="N81" i="14"/>
  <c r="A81" i="14"/>
  <c r="N80" i="14"/>
  <c r="A80" i="14"/>
  <c r="N79" i="14"/>
  <c r="A79" i="14"/>
  <c r="N78" i="14"/>
  <c r="A78" i="14"/>
  <c r="N77" i="14"/>
  <c r="A77" i="14"/>
  <c r="N76" i="14"/>
  <c r="A76" i="14"/>
  <c r="N75" i="14"/>
  <c r="A75" i="14"/>
  <c r="N74" i="14"/>
  <c r="A74" i="14"/>
  <c r="N73" i="14"/>
  <c r="A73" i="14"/>
  <c r="N72" i="14"/>
  <c r="A72" i="14"/>
  <c r="N71" i="14"/>
  <c r="A71" i="14"/>
  <c r="N70" i="14"/>
  <c r="A70" i="14"/>
  <c r="N69" i="14"/>
  <c r="A69" i="14"/>
  <c r="N68" i="14"/>
  <c r="A68" i="14"/>
  <c r="N67" i="14"/>
  <c r="A67" i="14"/>
  <c r="N66" i="14"/>
  <c r="A66" i="14"/>
  <c r="N65" i="14"/>
  <c r="A65" i="14"/>
  <c r="N64" i="14"/>
  <c r="A64" i="14"/>
  <c r="N63" i="14"/>
  <c r="A63" i="14"/>
  <c r="N62" i="14"/>
  <c r="A62" i="14"/>
  <c r="N61" i="14"/>
  <c r="A61" i="14"/>
  <c r="N60" i="14"/>
  <c r="A60" i="14"/>
  <c r="N59" i="14"/>
  <c r="A59" i="14"/>
  <c r="N58" i="14"/>
  <c r="A58" i="14"/>
  <c r="N57" i="14"/>
  <c r="A57" i="14"/>
  <c r="N56" i="14"/>
  <c r="A56" i="14"/>
  <c r="N55" i="14"/>
  <c r="A55" i="14"/>
  <c r="N54" i="14"/>
  <c r="A54" i="14"/>
  <c r="N53" i="14"/>
  <c r="A53" i="14"/>
  <c r="N52" i="14"/>
  <c r="A52" i="14"/>
  <c r="N51" i="14"/>
  <c r="A51" i="14"/>
  <c r="N50" i="14"/>
  <c r="A50" i="14"/>
  <c r="N49" i="14"/>
  <c r="A49" i="14"/>
  <c r="N48" i="14"/>
  <c r="A48" i="14"/>
  <c r="N47" i="14"/>
  <c r="A47" i="14"/>
  <c r="N46" i="14"/>
  <c r="A46" i="14"/>
  <c r="N45" i="14"/>
  <c r="A45" i="14"/>
  <c r="N44" i="14"/>
  <c r="A44" i="14"/>
  <c r="N43" i="14"/>
  <c r="A43" i="14"/>
  <c r="N42" i="14"/>
  <c r="A42" i="14"/>
  <c r="N41" i="14"/>
  <c r="A41" i="14"/>
  <c r="N40" i="14"/>
  <c r="A40" i="14"/>
  <c r="N39" i="14"/>
  <c r="A39" i="14"/>
  <c r="N38" i="14"/>
  <c r="A38" i="14"/>
  <c r="N37" i="14"/>
  <c r="A37" i="14"/>
  <c r="N36" i="14"/>
  <c r="A36" i="14"/>
  <c r="N35" i="14"/>
  <c r="A35" i="14"/>
  <c r="N34" i="14"/>
  <c r="A34" i="14"/>
  <c r="N33" i="14"/>
  <c r="A33" i="14"/>
  <c r="N32" i="14"/>
  <c r="A32" i="14"/>
  <c r="N31" i="14"/>
  <c r="A31" i="14"/>
  <c r="N30" i="14"/>
  <c r="A30" i="14"/>
  <c r="N29" i="14"/>
  <c r="A29" i="14"/>
  <c r="N28" i="14"/>
  <c r="A28" i="14"/>
  <c r="N27" i="14"/>
  <c r="A27" i="14"/>
  <c r="N26" i="14"/>
  <c r="A26" i="14"/>
  <c r="N25" i="14"/>
  <c r="A25" i="14"/>
  <c r="N24" i="14"/>
  <c r="A24" i="14"/>
  <c r="N23" i="14"/>
  <c r="A23" i="14"/>
  <c r="N22" i="14"/>
  <c r="A22" i="14"/>
  <c r="N21" i="14"/>
  <c r="A21" i="14"/>
  <c r="N20" i="14"/>
  <c r="A20" i="14"/>
  <c r="N19" i="14"/>
  <c r="A19" i="14"/>
  <c r="N18" i="14"/>
  <c r="A18" i="14"/>
  <c r="N17" i="14"/>
  <c r="A17" i="14"/>
  <c r="N16" i="14"/>
  <c r="A16" i="14"/>
  <c r="N15" i="14"/>
  <c r="A15" i="14"/>
  <c r="N14" i="14"/>
  <c r="A14" i="14"/>
  <c r="N13" i="14"/>
  <c r="A13" i="14"/>
  <c r="N12" i="14"/>
  <c r="A12" i="14"/>
  <c r="N11" i="14"/>
  <c r="A11" i="14"/>
  <c r="N10" i="14"/>
  <c r="A10" i="14"/>
  <c r="N9" i="14"/>
  <c r="A9" i="14"/>
  <c r="N8" i="14"/>
  <c r="A8" i="14"/>
  <c r="N7" i="14"/>
  <c r="A7" i="14"/>
  <c r="N6" i="14"/>
  <c r="A6" i="14"/>
  <c r="M5" i="14"/>
  <c r="K5" i="14"/>
  <c r="I5" i="14"/>
  <c r="G5" i="14"/>
  <c r="E5" i="14"/>
  <c r="C5" i="14"/>
  <c r="A3" i="14"/>
  <c r="A2" i="14"/>
  <c r="F5" i="14" s="1"/>
  <c r="N101" i="13"/>
  <c r="A101" i="13"/>
  <c r="N100" i="13"/>
  <c r="A100" i="13"/>
  <c r="N99" i="13"/>
  <c r="A99" i="13"/>
  <c r="N98" i="13"/>
  <c r="A98" i="13"/>
  <c r="N97" i="13"/>
  <c r="A97" i="13"/>
  <c r="N96" i="13"/>
  <c r="A96" i="13"/>
  <c r="N95" i="13"/>
  <c r="A95" i="13"/>
  <c r="N94" i="13"/>
  <c r="A94" i="13"/>
  <c r="N93" i="13"/>
  <c r="A93" i="13"/>
  <c r="N92" i="13"/>
  <c r="A92" i="13"/>
  <c r="N91" i="13"/>
  <c r="A91" i="13"/>
  <c r="N90" i="13"/>
  <c r="A90" i="13"/>
  <c r="N89" i="13"/>
  <c r="A89" i="13"/>
  <c r="N88" i="13"/>
  <c r="A88" i="13"/>
  <c r="N87" i="13"/>
  <c r="A87" i="13"/>
  <c r="N86" i="13"/>
  <c r="A86" i="13"/>
  <c r="N85" i="13"/>
  <c r="A85" i="13"/>
  <c r="N84" i="13"/>
  <c r="A84" i="13"/>
  <c r="N83" i="13"/>
  <c r="A83" i="13"/>
  <c r="N82" i="13"/>
  <c r="A82" i="13"/>
  <c r="N81" i="13"/>
  <c r="A81" i="13"/>
  <c r="N80" i="13"/>
  <c r="A80" i="13"/>
  <c r="N79" i="13"/>
  <c r="A79" i="13"/>
  <c r="N78" i="13"/>
  <c r="A78" i="13"/>
  <c r="N77" i="13"/>
  <c r="A77" i="13"/>
  <c r="N76" i="13"/>
  <c r="A76" i="13"/>
  <c r="N75" i="13"/>
  <c r="A75" i="13"/>
  <c r="N74" i="13"/>
  <c r="A74" i="13"/>
  <c r="N73" i="13"/>
  <c r="A73" i="13"/>
  <c r="N72" i="13"/>
  <c r="A72" i="13"/>
  <c r="N71" i="13"/>
  <c r="A71" i="13"/>
  <c r="N70" i="13"/>
  <c r="A70" i="13"/>
  <c r="N69" i="13"/>
  <c r="A69" i="13"/>
  <c r="N68" i="13"/>
  <c r="A68" i="13"/>
  <c r="N67" i="13"/>
  <c r="A67" i="13"/>
  <c r="N66" i="13"/>
  <c r="A66" i="13"/>
  <c r="N65" i="13"/>
  <c r="A65" i="13"/>
  <c r="N64" i="13"/>
  <c r="A64" i="13"/>
  <c r="N63" i="13"/>
  <c r="A63" i="13"/>
  <c r="N62" i="13"/>
  <c r="A62" i="13"/>
  <c r="N61" i="13"/>
  <c r="A61" i="13"/>
  <c r="N60" i="13"/>
  <c r="A60" i="13"/>
  <c r="N59" i="13"/>
  <c r="A59" i="13"/>
  <c r="N58" i="13"/>
  <c r="A58" i="13"/>
  <c r="N57" i="13"/>
  <c r="A57" i="13"/>
  <c r="N56" i="13"/>
  <c r="A56" i="13"/>
  <c r="N55" i="13"/>
  <c r="A55" i="13"/>
  <c r="N54" i="13"/>
  <c r="A54" i="13"/>
  <c r="N53" i="13"/>
  <c r="A53" i="13"/>
  <c r="N52" i="13"/>
  <c r="A52" i="13"/>
  <c r="N51" i="13"/>
  <c r="A51" i="13"/>
  <c r="N50" i="13"/>
  <c r="A50" i="13"/>
  <c r="N49" i="13"/>
  <c r="A49" i="13"/>
  <c r="N48" i="13"/>
  <c r="A48" i="13"/>
  <c r="N47" i="13"/>
  <c r="A47" i="13"/>
  <c r="N46" i="13"/>
  <c r="A46" i="13"/>
  <c r="N45" i="13"/>
  <c r="A45" i="13"/>
  <c r="N44" i="13"/>
  <c r="A44" i="13"/>
  <c r="N43" i="13"/>
  <c r="A43" i="13"/>
  <c r="N42" i="13"/>
  <c r="A42" i="13"/>
  <c r="N41" i="13"/>
  <c r="A41" i="13"/>
  <c r="N40" i="13"/>
  <c r="A40" i="13"/>
  <c r="N39" i="13"/>
  <c r="A39" i="13"/>
  <c r="N38" i="13"/>
  <c r="A38" i="13"/>
  <c r="N37" i="13"/>
  <c r="A37" i="13"/>
  <c r="N36" i="13"/>
  <c r="A36" i="13"/>
  <c r="N35" i="13"/>
  <c r="A35" i="13"/>
  <c r="N34" i="13"/>
  <c r="A34" i="13"/>
  <c r="N33" i="13"/>
  <c r="A33" i="13"/>
  <c r="N32" i="13"/>
  <c r="A32" i="13"/>
  <c r="N31" i="13"/>
  <c r="A31" i="13"/>
  <c r="N30" i="13"/>
  <c r="A30" i="13"/>
  <c r="N29" i="13"/>
  <c r="A29" i="13"/>
  <c r="N28" i="13"/>
  <c r="A28" i="13"/>
  <c r="N27" i="13"/>
  <c r="A27" i="13"/>
  <c r="N26" i="13"/>
  <c r="A26" i="13"/>
  <c r="N25" i="13"/>
  <c r="A25" i="13"/>
  <c r="N24" i="13"/>
  <c r="A24" i="13"/>
  <c r="N23" i="13"/>
  <c r="A23" i="13"/>
  <c r="N22" i="13"/>
  <c r="A22" i="13"/>
  <c r="N21" i="13"/>
  <c r="A21" i="13"/>
  <c r="N20" i="13"/>
  <c r="A20" i="13"/>
  <c r="N19" i="13"/>
  <c r="A19" i="13"/>
  <c r="N18" i="13"/>
  <c r="A18" i="13"/>
  <c r="N17" i="13"/>
  <c r="A17" i="13"/>
  <c r="N16" i="13"/>
  <c r="A16" i="13"/>
  <c r="N15" i="13"/>
  <c r="A15" i="13"/>
  <c r="N14" i="13"/>
  <c r="A14" i="13"/>
  <c r="N13" i="13"/>
  <c r="A13" i="13"/>
  <c r="N12" i="13"/>
  <c r="A12" i="13"/>
  <c r="N11" i="13"/>
  <c r="A11" i="13"/>
  <c r="N10" i="13"/>
  <c r="A10" i="13"/>
  <c r="N9" i="13"/>
  <c r="A9" i="13"/>
  <c r="N8" i="13"/>
  <c r="A8" i="13"/>
  <c r="N7" i="13"/>
  <c r="A7" i="13"/>
  <c r="N6" i="13"/>
  <c r="A6" i="13"/>
  <c r="M5" i="13"/>
  <c r="K5" i="13"/>
  <c r="I5" i="13"/>
  <c r="G5" i="13"/>
  <c r="F5" i="13"/>
  <c r="E5" i="13"/>
  <c r="C5" i="13"/>
  <c r="A3" i="13"/>
  <c r="A2" i="13"/>
  <c r="L5" i="13" s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M5" i="1"/>
  <c r="L5" i="1"/>
  <c r="K5" i="1"/>
  <c r="J5" i="1"/>
  <c r="I5" i="1"/>
  <c r="H5" i="1"/>
  <c r="G5" i="1"/>
  <c r="F5" i="1"/>
  <c r="E5" i="1"/>
  <c r="D5" i="1"/>
  <c r="C5" i="1"/>
  <c r="B5" i="1"/>
  <c r="H5" i="14" l="1"/>
  <c r="H5" i="15"/>
  <c r="H5" i="6"/>
  <c r="H5" i="12"/>
  <c r="I5" i="6"/>
  <c r="I5" i="12"/>
  <c r="H5" i="13"/>
  <c r="B5" i="14"/>
  <c r="J5" i="14"/>
  <c r="H5" i="8"/>
  <c r="B5" i="15"/>
  <c r="J5" i="15"/>
  <c r="H5" i="7"/>
  <c r="B5" i="6"/>
  <c r="J5" i="6"/>
  <c r="F5" i="4"/>
  <c r="H5" i="3"/>
  <c r="B5" i="12"/>
  <c r="J5" i="12"/>
  <c r="C5" i="6"/>
  <c r="K5" i="6"/>
  <c r="C5" i="12"/>
  <c r="K5" i="12"/>
  <c r="B5" i="13"/>
  <c r="J5" i="13"/>
  <c r="D5" i="14"/>
  <c r="L5" i="14"/>
  <c r="H5" i="9"/>
  <c r="B5" i="8"/>
  <c r="J5" i="8"/>
  <c r="D5" i="15"/>
  <c r="L5" i="15"/>
  <c r="H5" i="17"/>
  <c r="B5" i="7"/>
  <c r="J5" i="7"/>
  <c r="D5" i="6"/>
  <c r="L5" i="6"/>
  <c r="F5" i="5"/>
  <c r="H5" i="4"/>
  <c r="B5" i="3"/>
  <c r="J5" i="3"/>
  <c r="D5" i="12"/>
  <c r="L5" i="12"/>
  <c r="E5" i="12"/>
  <c r="M5" i="12"/>
  <c r="D5" i="13"/>
  <c r="B5" i="9"/>
  <c r="D5" i="8"/>
  <c r="B5" i="17"/>
  <c r="D5" i="7"/>
  <c r="B5" i="4"/>
  <c r="D5" i="3"/>
  <c r="F5" i="12"/>
</calcChain>
</file>

<file path=xl/sharedStrings.xml><?xml version="1.0" encoding="utf-8"?>
<sst xmlns="http://schemas.openxmlformats.org/spreadsheetml/2006/main" count="184" uniqueCount="141">
  <si>
    <t>State Agency or Indian Tribal Organization</t>
  </si>
  <si>
    <t>All data are preliminary and are subject to revision.</t>
  </si>
  <si>
    <t>WIC PROGRAM -- NUMBER OF PREGNANT WOMEN PARTICIPATING</t>
  </si>
  <si>
    <t>WIC PROGRAM -- NUTRITION SERVICES AND ADMINISTRATION</t>
  </si>
  <si>
    <t>WIC PROGRAM -- FOOD COSTS</t>
  </si>
  <si>
    <t>WIC PROGRAM -- AVERAGE FOOD COST PER PERSON</t>
  </si>
  <si>
    <t>WIC PROGRAM -- TOTAL NUMBER OF PARTICIPANTS</t>
  </si>
  <si>
    <t>WIC PROGRAM -- NUMBER OF CHILDREN PARTICIPATING</t>
  </si>
  <si>
    <t>WIC PROGRAM -- NUMBER OF INFANTS PARTICIPATING</t>
  </si>
  <si>
    <t>WIC PROGRAM -- TOTAL NUMBER OF WOMEN PARTICIPATING</t>
  </si>
  <si>
    <t>WIC PROGRAM -- NUMBER OF POSTPARTUM WOMEN PARTICIPATING</t>
  </si>
  <si>
    <t>WIC PROGRAM -- NUMBER OF BREASTFEEDING WOMEN PARTICIPATING</t>
  </si>
  <si>
    <t>Average Participation</t>
  </si>
  <si>
    <t>Note on WIC Agency Level Monthly Spreadsheets</t>
  </si>
  <si>
    <t xml:space="preserve">     Pregnant Women </t>
  </si>
  <si>
    <t xml:space="preserve">     Postpartum Women </t>
  </si>
  <si>
    <t xml:space="preserve">     Total Women </t>
  </si>
  <si>
    <t xml:space="preserve">     Children </t>
  </si>
  <si>
    <t xml:space="preserve">     Total Participants </t>
  </si>
  <si>
    <t xml:space="preserve">     Average food cost per person</t>
  </si>
  <si>
    <t xml:space="preserve">     Food Costs </t>
  </si>
  <si>
    <t xml:space="preserve">     Nutrition Services and Administration</t>
  </si>
  <si>
    <t>Cumulative Average</t>
  </si>
  <si>
    <t>Cumulative Cost</t>
  </si>
  <si>
    <t xml:space="preserve">     Rebates</t>
  </si>
  <si>
    <t xml:space="preserve">     Infants Fully Breastfed</t>
  </si>
  <si>
    <t xml:space="preserve">     Infants Partially Breastfed</t>
  </si>
  <si>
    <t xml:space="preserve">     Infants Fully Formula-fed</t>
  </si>
  <si>
    <t>WIC PROGRAM -- Infants Fully Breastfed</t>
  </si>
  <si>
    <t>WIC PROGRAM -- Infants Partially Breastfed</t>
  </si>
  <si>
    <t>WIC PROGRAM -- Infants Fully Formula-fed</t>
  </si>
  <si>
    <t>Sixteen spreadsheets are included in the following order:</t>
  </si>
  <si>
    <t>WIC PROGRAM -- Women Partially Breastfeeding</t>
  </si>
  <si>
    <t>WIC PROGRAM -- Women Fully Breastfeeding</t>
  </si>
  <si>
    <t xml:space="preserve">     Women Fully Breastfeeding</t>
  </si>
  <si>
    <t xml:space="preserve">     Women Partially Breastfeeding</t>
  </si>
  <si>
    <t xml:space="preserve">     Total Breastfeeding Women (includes fully breastfeeding and partially breastfeeding) </t>
  </si>
  <si>
    <t xml:space="preserve">     Total Infants </t>
  </si>
  <si>
    <t>WIC PROGRAM -- REBATES RECEIVED</t>
  </si>
  <si>
    <t xml:space="preserve">This file contains monthly data for the selected fiscal year for each WIC State agency i.e. geographic state, </t>
  </si>
  <si>
    <t xml:space="preserve">Indian tribal organization, and territory.  </t>
  </si>
  <si>
    <t>FISCAL YEAR 2025</t>
  </si>
  <si>
    <t>Connecticut</t>
  </si>
  <si>
    <t>Maine</t>
  </si>
  <si>
    <t>Massachusetts</t>
  </si>
  <si>
    <t>New Hampshire</t>
  </si>
  <si>
    <t>New York</t>
  </si>
  <si>
    <t>Rhode Island</t>
  </si>
  <si>
    <t>Vermont</t>
  </si>
  <si>
    <t>Virgin Islands</t>
  </si>
  <si>
    <t>Pleasant Point, ME</t>
  </si>
  <si>
    <t>Northeast Region</t>
  </si>
  <si>
    <t>Delaware</t>
  </si>
  <si>
    <t>District of Columbia</t>
  </si>
  <si>
    <t>Maryland</t>
  </si>
  <si>
    <t>New Jersey</t>
  </si>
  <si>
    <t>Pennsylvania</t>
  </si>
  <si>
    <t>Puerto Rico</t>
  </si>
  <si>
    <t>Virginia</t>
  </si>
  <si>
    <t>West Virginia</t>
  </si>
  <si>
    <t>Mid-Atlantic Region</t>
  </si>
  <si>
    <t>Alabama</t>
  </si>
  <si>
    <t>Florida</t>
  </si>
  <si>
    <t>Georgia</t>
  </si>
  <si>
    <t>Kentucky</t>
  </si>
  <si>
    <t>Mississippi</t>
  </si>
  <si>
    <t>North Carolina</t>
  </si>
  <si>
    <t>South Carolina</t>
  </si>
  <si>
    <t>Tennessee</t>
  </si>
  <si>
    <t>Choctaw Indians, MS</t>
  </si>
  <si>
    <t>Eastern Cherokee, NC</t>
  </si>
  <si>
    <t>Southeast Region</t>
  </si>
  <si>
    <t>Illinois</t>
  </si>
  <si>
    <t>Indiana</t>
  </si>
  <si>
    <t>Iowa</t>
  </si>
  <si>
    <t>Michigan</t>
  </si>
  <si>
    <t>Minnesota</t>
  </si>
  <si>
    <t>Ohio</t>
  </si>
  <si>
    <t>Wisconsin</t>
  </si>
  <si>
    <t>Midwest Region</t>
  </si>
  <si>
    <t>Arizona</t>
  </si>
  <si>
    <t>Arkansas</t>
  </si>
  <si>
    <t>Louisiana</t>
  </si>
  <si>
    <t>New Mexico</t>
  </si>
  <si>
    <t>Oklahoma</t>
  </si>
  <si>
    <t>Texas</t>
  </si>
  <si>
    <t>Utah</t>
  </si>
  <si>
    <t>Inter-Tribal Council, AZ</t>
  </si>
  <si>
    <t>Navajo Nation, AZ</t>
  </si>
  <si>
    <t>Acoma, Canoncito &amp; Laguna, NM</t>
  </si>
  <si>
    <t>Eight Northern Pueblos, NM</t>
  </si>
  <si>
    <t>Five Sandoval Pueblos, NM</t>
  </si>
  <si>
    <t>Isleta Pueblo, NM</t>
  </si>
  <si>
    <t>San Felipe Pueblo, NM</t>
  </si>
  <si>
    <t>Santo Domingo Tribe, NM</t>
  </si>
  <si>
    <t>Zuni Pueblo, NM</t>
  </si>
  <si>
    <t>Cherokee Nation, OK</t>
  </si>
  <si>
    <t>Chickasaw Nation, OK</t>
  </si>
  <si>
    <t>Choctaw Nation, OK</t>
  </si>
  <si>
    <t>Citizen Potawatomi Nation, OK</t>
  </si>
  <si>
    <t>Inter-Tribal Council, OK</t>
  </si>
  <si>
    <t>Muscogee Creek Nation, OK</t>
  </si>
  <si>
    <t>Osage Tribal Council, OK</t>
  </si>
  <si>
    <t>Otoe-Missouria Tribe, OK</t>
  </si>
  <si>
    <t>Wichita, Caddo &amp; Delaware (WCD), OK</t>
  </si>
  <si>
    <t>Southwest Region</t>
  </si>
  <si>
    <t>Colorado</t>
  </si>
  <si>
    <t>Kansas</t>
  </si>
  <si>
    <t>Missouri</t>
  </si>
  <si>
    <t>Montana</t>
  </si>
  <si>
    <t>Nebraska</t>
  </si>
  <si>
    <t>North Dakota</t>
  </si>
  <si>
    <t>South Dakota</t>
  </si>
  <si>
    <t>Wyoming</t>
  </si>
  <si>
    <t>Ute Mountain Ute Tribe, CO</t>
  </si>
  <si>
    <t>Omaha Sioux, NE</t>
  </si>
  <si>
    <t>Santee Sioux, NE</t>
  </si>
  <si>
    <t>Winnebago Tribe, NE</t>
  </si>
  <si>
    <t>Standing Rock Sioux Tribe, ND</t>
  </si>
  <si>
    <t>Three Affiliated Tribes, ND</t>
  </si>
  <si>
    <t>Cheyenne River Sioux, SD</t>
  </si>
  <si>
    <t>Rosebud Sioux, SD</t>
  </si>
  <si>
    <t>Northern Arapahoe, WY</t>
  </si>
  <si>
    <t>Shoshone Tribe, WY</t>
  </si>
  <si>
    <t>Mountain Plains</t>
  </si>
  <si>
    <t>Alaska</t>
  </si>
  <si>
    <t>American Samoa</t>
  </si>
  <si>
    <t>California</t>
  </si>
  <si>
    <t>Guam</t>
  </si>
  <si>
    <t>Hawaii</t>
  </si>
  <si>
    <t>Idaho</t>
  </si>
  <si>
    <t>Nevada</t>
  </si>
  <si>
    <t>Oregon</t>
  </si>
  <si>
    <t>Washington</t>
  </si>
  <si>
    <t>Northern Marianas</t>
  </si>
  <si>
    <t>Inter-Tribal Council, NV</t>
  </si>
  <si>
    <t>Western Region</t>
  </si>
  <si>
    <t>TOTAL</t>
  </si>
  <si>
    <t>Cumulative Cost:
 October-September</t>
  </si>
  <si>
    <t>This file contains data for October through September of FY 2025.</t>
  </si>
  <si>
    <t>Data as of December 12,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</si>
</sst>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yyyy"/>
    <numFmt numFmtId="165" formatCode="mmmm\ dd\,\ yyyy"/>
  </numFmts>
  <fonts count="11" x14ac:knownFonts="1">
    <font>
      <sz val="10"/>
      <name val="Arial"/>
    </font>
    <font>
      <sz val="8"/>
      <name val="Arial"/>
    </font>
    <font>
      <b/>
      <sz val="10"/>
      <name val="Arial"/>
    </font>
    <font>
      <b/>
      <sz val="9"/>
      <name val="Arial"/>
    </font>
    <font>
      <sz val="9"/>
      <name val="Arial"/>
    </font>
    <font>
      <b/>
      <u/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sz val="1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3">
    <xf numFmtId="0" fontId="9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4" fontId="4" fillId="0" borderId="0" xfId="0" applyNumberFormat="1" applyFont="1"/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/>
    </xf>
    <xf numFmtId="0" fontId="4" fillId="0" borderId="2" xfId="0" applyFont="1" applyBorder="1"/>
    <xf numFmtId="3" fontId="3" fillId="0" borderId="0" xfId="0" applyNumberFormat="1" applyFont="1" applyAlignment="1">
      <alignment horizontal="left"/>
    </xf>
    <xf numFmtId="0" fontId="2" fillId="0" borderId="0" xfId="0" applyFont="1"/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/>
    </xf>
    <xf numFmtId="0" fontId="6" fillId="0" borderId="6" xfId="0" applyFont="1" applyBorder="1" applyAlignment="1">
      <alignment horizontal="left" vertical="top"/>
    </xf>
    <xf numFmtId="3" fontId="6" fillId="0" borderId="7" xfId="0" applyNumberFormat="1" applyFont="1" applyBorder="1" applyAlignment="1">
      <alignment horizontal="right" vertical="top"/>
    </xf>
    <xf numFmtId="3" fontId="6" fillId="0" borderId="8" xfId="0" applyNumberFormat="1" applyFont="1" applyBorder="1" applyAlignment="1">
      <alignment horizontal="right" vertical="top"/>
    </xf>
    <xf numFmtId="0" fontId="6" fillId="0" borderId="0" xfId="0" applyFont="1" applyAlignment="1">
      <alignment vertical="top"/>
    </xf>
    <xf numFmtId="164" fontId="3" fillId="0" borderId="4" xfId="0" applyNumberFormat="1" applyFont="1" applyBorder="1" applyAlignment="1">
      <alignment horizontal="right" vertical="center"/>
    </xf>
    <xf numFmtId="164" fontId="3" fillId="0" borderId="3" xfId="0" applyNumberFormat="1" applyFont="1" applyBorder="1" applyAlignment="1">
      <alignment horizontal="right" vertical="center"/>
    </xf>
    <xf numFmtId="165" fontId="4" fillId="0" borderId="0" xfId="0" applyNumberFormat="1" applyFont="1"/>
    <xf numFmtId="0" fontId="3" fillId="0" borderId="9" xfId="0" applyFont="1" applyBorder="1" applyAlignment="1">
      <alignment horizontal="right" vertical="center" wrapText="1"/>
    </xf>
    <xf numFmtId="3" fontId="7" fillId="0" borderId="10" xfId="0" applyNumberFormat="1" applyFont="1" applyBorder="1" applyAlignment="1">
      <alignment horizontal="left" vertical="top"/>
    </xf>
    <xf numFmtId="3" fontId="7" fillId="0" borderId="11" xfId="0" applyNumberFormat="1" applyFont="1" applyBorder="1" applyAlignment="1">
      <alignment horizontal="right" vertical="top"/>
    </xf>
    <xf numFmtId="3" fontId="7" fillId="0" borderId="12" xfId="0" applyNumberFormat="1" applyFont="1" applyBorder="1" applyAlignment="1">
      <alignment horizontal="right" vertical="top"/>
    </xf>
    <xf numFmtId="0" fontId="7" fillId="0" borderId="0" xfId="0" applyFont="1" applyAlignment="1">
      <alignment vertical="top"/>
    </xf>
    <xf numFmtId="0" fontId="7" fillId="0" borderId="0" xfId="0" applyFont="1"/>
    <xf numFmtId="0" fontId="8" fillId="0" borderId="0" xfId="0" applyFont="1"/>
    <xf numFmtId="3" fontId="2" fillId="0" borderId="10" xfId="0" applyNumberFormat="1" applyFont="1" applyBorder="1" applyAlignment="1">
      <alignment horizontal="left" vertical="top"/>
    </xf>
    <xf numFmtId="3" fontId="2" fillId="0" borderId="11" xfId="0" applyNumberFormat="1" applyFont="1" applyBorder="1" applyAlignment="1">
      <alignment horizontal="right" vertical="top"/>
    </xf>
    <xf numFmtId="3" fontId="2" fillId="0" borderId="12" xfId="0" applyNumberFormat="1" applyFont="1" applyBorder="1" applyAlignment="1">
      <alignment horizontal="right" vertical="top"/>
    </xf>
    <xf numFmtId="0" fontId="2" fillId="0" borderId="0" xfId="0" applyFont="1" applyAlignment="1">
      <alignment vertical="top"/>
    </xf>
    <xf numFmtId="4" fontId="3" fillId="0" borderId="0" xfId="0" applyNumberFormat="1" applyFont="1" applyAlignment="1">
      <alignment horizontal="center"/>
    </xf>
    <xf numFmtId="4" fontId="3" fillId="0" borderId="4" xfId="0" applyNumberFormat="1" applyFont="1" applyBorder="1" applyAlignment="1">
      <alignment horizontal="right" vertical="center" wrapText="1"/>
    </xf>
    <xf numFmtId="4" fontId="4" fillId="0" borderId="5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right"/>
    </xf>
    <xf numFmtId="4" fontId="6" fillId="0" borderId="8" xfId="0" applyNumberFormat="1" applyFont="1" applyBorder="1" applyAlignment="1">
      <alignment horizontal="right" vertical="top"/>
    </xf>
    <xf numFmtId="4" fontId="6" fillId="0" borderId="7" xfId="0" applyNumberFormat="1" applyFont="1" applyBorder="1" applyAlignment="1">
      <alignment horizontal="right" vertical="top"/>
    </xf>
    <xf numFmtId="4" fontId="2" fillId="0" borderId="11" xfId="0" applyNumberFormat="1" applyFont="1" applyBorder="1" applyAlignment="1">
      <alignment horizontal="right" vertical="top"/>
    </xf>
    <xf numFmtId="4" fontId="2" fillId="0" borderId="12" xfId="0" applyNumberFormat="1" applyFont="1" applyBorder="1" applyAlignment="1">
      <alignment horizontal="right" vertical="top"/>
    </xf>
    <xf numFmtId="4" fontId="9" fillId="0" borderId="0" xfId="0" applyNumberFormat="1" applyFont="1"/>
    <xf numFmtId="3" fontId="6" fillId="0" borderId="6" xfId="0" applyNumberFormat="1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/>
    </xf>
    <xf numFmtId="3" fontId="7" fillId="0" borderId="10" xfId="0" applyNumberFormat="1" applyFont="1" applyBorder="1" applyAlignment="1">
      <alignment horizontal="right" vertical="top"/>
    </xf>
    <xf numFmtId="3" fontId="2" fillId="0" borderId="10" xfId="0" applyNumberFormat="1" applyFont="1" applyBorder="1" applyAlignment="1">
      <alignment horizontal="right" vertical="top"/>
    </xf>
    <xf numFmtId="4" fontId="6" fillId="0" borderId="6" xfId="0" applyNumberFormat="1" applyFont="1" applyBorder="1" applyAlignment="1">
      <alignment horizontal="right" vertical="top"/>
    </xf>
    <xf numFmtId="4" fontId="4" fillId="0" borderId="2" xfId="0" applyNumberFormat="1" applyFont="1" applyBorder="1" applyAlignment="1">
      <alignment horizontal="right"/>
    </xf>
    <xf numFmtId="4" fontId="2" fillId="0" borderId="10" xfId="0" applyNumberFormat="1" applyFont="1" applyBorder="1" applyAlignment="1">
      <alignment horizontal="right" vertical="top"/>
    </xf>
    <xf numFmtId="3" fontId="6" fillId="0" borderId="4" xfId="0" applyNumberFormat="1" applyFont="1" applyBorder="1" applyAlignment="1">
      <alignment horizontal="right" vertical="top"/>
    </xf>
    <xf numFmtId="3" fontId="6" fillId="0" borderId="3" xfId="0" applyNumberFormat="1" applyFont="1" applyBorder="1" applyAlignment="1">
      <alignment horizontal="right" vertical="top"/>
    </xf>
    <xf numFmtId="3" fontId="6" fillId="0" borderId="1" xfId="0" applyNumberFormat="1" applyFont="1" applyBorder="1" applyAlignment="1">
      <alignment horizontal="right" vertical="top"/>
    </xf>
    <xf numFmtId="4" fontId="4" fillId="0" borderId="5" xfId="0" applyNumberFormat="1" applyFont="1" applyBorder="1"/>
    <xf numFmtId="4" fontId="3" fillId="0" borderId="8" xfId="0" applyNumberFormat="1" applyFont="1" applyBorder="1" applyAlignment="1">
      <alignment horizontal="right" vertical="top"/>
    </xf>
    <xf numFmtId="4" fontId="3" fillId="0" borderId="4" xfId="0" applyNumberFormat="1" applyFont="1" applyBorder="1" applyAlignment="1">
      <alignment horizontal="right" vertical="top"/>
    </xf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horizontal="left" vertical="center" wrapText="1"/>
    </xf>
    <xf numFmtId="164" fontId="3" fillId="2" borderId="4" xfId="0" applyNumberFormat="1" applyFont="1" applyFill="1" applyBorder="1" applyAlignment="1">
      <alignment horizontal="right" vertical="center"/>
    </xf>
    <xf numFmtId="164" fontId="3" fillId="2" borderId="3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left"/>
    </xf>
    <xf numFmtId="3" fontId="4" fillId="2" borderId="5" xfId="0" applyNumberFormat="1" applyFont="1" applyFill="1" applyBorder="1" applyAlignment="1">
      <alignment horizontal="right"/>
    </xf>
    <xf numFmtId="3" fontId="4" fillId="2" borderId="0" xfId="0" applyNumberFormat="1" applyFont="1" applyFill="1" applyAlignment="1">
      <alignment horizontal="right"/>
    </xf>
    <xf numFmtId="3" fontId="4" fillId="2" borderId="2" xfId="0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left" vertical="top"/>
    </xf>
    <xf numFmtId="3" fontId="6" fillId="2" borderId="8" xfId="0" applyNumberFormat="1" applyFont="1" applyFill="1" applyBorder="1" applyAlignment="1">
      <alignment horizontal="right" vertical="top"/>
    </xf>
    <xf numFmtId="3" fontId="6" fillId="2" borderId="7" xfId="0" applyNumberFormat="1" applyFont="1" applyFill="1" applyBorder="1" applyAlignment="1">
      <alignment horizontal="right" vertical="top"/>
    </xf>
    <xf numFmtId="3" fontId="6" fillId="2" borderId="6" xfId="0" applyNumberFormat="1" applyFont="1" applyFill="1" applyBorder="1" applyAlignment="1">
      <alignment horizontal="right" vertical="top"/>
    </xf>
    <xf numFmtId="0" fontId="6" fillId="2" borderId="0" xfId="0" applyFont="1" applyFill="1" applyAlignment="1">
      <alignment vertical="top"/>
    </xf>
    <xf numFmtId="0" fontId="4" fillId="2" borderId="2" xfId="0" applyFont="1" applyFill="1" applyBorder="1"/>
    <xf numFmtId="3" fontId="2" fillId="2" borderId="10" xfId="0" applyNumberFormat="1" applyFont="1" applyFill="1" applyBorder="1" applyAlignment="1">
      <alignment horizontal="left" vertical="top"/>
    </xf>
    <xf numFmtId="3" fontId="2" fillId="2" borderId="11" xfId="0" applyNumberFormat="1" applyFont="1" applyFill="1" applyBorder="1" applyAlignment="1">
      <alignment horizontal="right" vertical="top"/>
    </xf>
    <xf numFmtId="3" fontId="2" fillId="2" borderId="12" xfId="0" applyNumberFormat="1" applyFont="1" applyFill="1" applyBorder="1" applyAlignment="1">
      <alignment horizontal="right" vertical="top"/>
    </xf>
    <xf numFmtId="3" fontId="2" fillId="2" borderId="10" xfId="0" applyNumberFormat="1" applyFont="1" applyFill="1" applyBorder="1" applyAlignment="1">
      <alignment horizontal="right" vertical="top"/>
    </xf>
    <xf numFmtId="0" fontId="2" fillId="2" borderId="0" xfId="0" applyFont="1" applyFill="1" applyAlignment="1">
      <alignment vertical="top"/>
    </xf>
    <xf numFmtId="3" fontId="3" fillId="2" borderId="0" xfId="0" applyNumberFormat="1" applyFont="1" applyFill="1" applyAlignment="1">
      <alignment horizontal="left"/>
    </xf>
    <xf numFmtId="0" fontId="9" fillId="2" borderId="0" xfId="0" applyFont="1" applyFill="1"/>
    <xf numFmtId="0" fontId="10" fillId="0" borderId="0" xfId="0" applyFont="1" applyAlignment="1">
      <alignment vertical="center"/>
    </xf>
    <xf numFmtId="0" fontId="10" fillId="0" borderId="0" xfId="0" applyFont="1"/>
    <xf numFmtId="0" fontId="5" fillId="0" borderId="0" xfId="0" applyFont="1" applyAlignment="1">
      <alignment horizontal="center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26"/>
  <sheetViews>
    <sheetView showGridLines="0" tabSelected="1" workbookViewId="0">
      <selection sqref="A1:H1"/>
    </sheetView>
  </sheetViews>
  <sheetFormatPr defaultRowHeight="12.75" x14ac:dyDescent="0.2"/>
  <sheetData>
    <row r="1" spans="1:8" x14ac:dyDescent="0.2">
      <c r="A1" s="81" t="s">
        <v>13</v>
      </c>
      <c r="B1" s="81"/>
      <c r="C1" s="81"/>
      <c r="D1" s="81"/>
      <c r="E1" s="81"/>
      <c r="F1" s="81"/>
      <c r="G1" s="81"/>
      <c r="H1" s="81"/>
    </row>
    <row r="3" spans="1:8" ht="15" x14ac:dyDescent="0.2">
      <c r="A3" s="79" t="s">
        <v>39</v>
      </c>
    </row>
    <row r="4" spans="1:8" ht="15" x14ac:dyDescent="0.25">
      <c r="A4" s="80" t="s">
        <v>40</v>
      </c>
    </row>
    <row r="7" spans="1:8" x14ac:dyDescent="0.2">
      <c r="A7" t="s">
        <v>31</v>
      </c>
    </row>
    <row r="8" spans="1:8" x14ac:dyDescent="0.2">
      <c r="A8" t="s">
        <v>14</v>
      </c>
    </row>
    <row r="9" spans="1:8" x14ac:dyDescent="0.2">
      <c r="A9" t="s">
        <v>34</v>
      </c>
    </row>
    <row r="10" spans="1:8" x14ac:dyDescent="0.2">
      <c r="A10" t="s">
        <v>35</v>
      </c>
    </row>
    <row r="11" spans="1:8" x14ac:dyDescent="0.2">
      <c r="A11" t="s">
        <v>36</v>
      </c>
    </row>
    <row r="12" spans="1:8" x14ac:dyDescent="0.2">
      <c r="A12" t="s">
        <v>15</v>
      </c>
    </row>
    <row r="13" spans="1:8" x14ac:dyDescent="0.2">
      <c r="A13" t="s">
        <v>16</v>
      </c>
    </row>
    <row r="14" spans="1:8" x14ac:dyDescent="0.2">
      <c r="A14" t="s">
        <v>25</v>
      </c>
    </row>
    <row r="15" spans="1:8" x14ac:dyDescent="0.2">
      <c r="A15" t="s">
        <v>26</v>
      </c>
    </row>
    <row r="16" spans="1:8" x14ac:dyDescent="0.2">
      <c r="A16" t="s">
        <v>27</v>
      </c>
    </row>
    <row r="17" spans="1:1" x14ac:dyDescent="0.2">
      <c r="A17" t="s">
        <v>37</v>
      </c>
    </row>
    <row r="18" spans="1:1" x14ac:dyDescent="0.2">
      <c r="A18" t="s">
        <v>17</v>
      </c>
    </row>
    <row r="19" spans="1:1" x14ac:dyDescent="0.2">
      <c r="A19" t="s">
        <v>18</v>
      </c>
    </row>
    <row r="20" spans="1:1" x14ac:dyDescent="0.2">
      <c r="A20" t="s">
        <v>19</v>
      </c>
    </row>
    <row r="21" spans="1:1" x14ac:dyDescent="0.2">
      <c r="A21" t="s">
        <v>20</v>
      </c>
    </row>
    <row r="22" spans="1:1" x14ac:dyDescent="0.2">
      <c r="A22" t="s">
        <v>24</v>
      </c>
    </row>
    <row r="23" spans="1:1" x14ac:dyDescent="0.2">
      <c r="A23" t="s">
        <v>21</v>
      </c>
    </row>
    <row r="25" spans="1:1" x14ac:dyDescent="0.2">
      <c r="A25" t="s">
        <v>139</v>
      </c>
    </row>
    <row r="26" spans="1:1" x14ac:dyDescent="0.2">
      <c r="A26" s="82" t="s">
        <v>140</v>
      </c>
    </row>
  </sheetData>
  <mergeCells count="1">
    <mergeCell ref="A1:H1"/>
  </mergeCells>
  <phoneticPr fontId="1" type="noConversion"/>
  <pageMargins left="0.5" right="0.5" top="0.5" bottom="0.5" header="0.5" footer="0.3"/>
  <pageSetup orientation="landscape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04"/>
  <sheetViews>
    <sheetView workbookViewId="0"/>
  </sheetViews>
  <sheetFormatPr defaultColWidth="9.140625" defaultRowHeight="12" x14ac:dyDescent="0.2"/>
  <cols>
    <col min="1" max="1" width="34.7109375" style="56" customWidth="1"/>
    <col min="2" max="13" width="11.7109375" style="56" customWidth="1"/>
    <col min="14" max="14" width="13.7109375" style="56" customWidth="1"/>
    <col min="15" max="16384" width="9.140625" style="56"/>
  </cols>
  <sheetData>
    <row r="1" spans="1:14" ht="12" customHeight="1" x14ac:dyDescent="0.2">
      <c r="A1" s="54" t="s">
        <v>30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4" ht="12" customHeight="1" x14ac:dyDescent="0.2">
      <c r="A2" s="54" t="str">
        <f>'Pregnant Women Participating'!A2</f>
        <v>FISCAL YEAR 2025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4" ht="12" customHeight="1" x14ac:dyDescent="0.2">
      <c r="A3" s="57" t="str">
        <f>'Pregnant Women Participating'!A3</f>
        <v>Data as of December 12, 2025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14" ht="12" customHeight="1" x14ac:dyDescent="0.2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4" ht="24" customHeight="1" x14ac:dyDescent="0.2">
      <c r="A5" s="58" t="s">
        <v>0</v>
      </c>
      <c r="B5" s="59">
        <f>DATE(RIGHT(A2,4)-1,10,1)</f>
        <v>45566</v>
      </c>
      <c r="C5" s="60">
        <f>DATE(RIGHT(A2,4)-1,11,1)</f>
        <v>45597</v>
      </c>
      <c r="D5" s="60">
        <f>DATE(RIGHT(A2,4)-1,12,1)</f>
        <v>45627</v>
      </c>
      <c r="E5" s="60">
        <f>DATE(RIGHT(A2,4),1,1)</f>
        <v>45658</v>
      </c>
      <c r="F5" s="60">
        <f>DATE(RIGHT(A2,4),2,1)</f>
        <v>45689</v>
      </c>
      <c r="G5" s="60">
        <f>DATE(RIGHT(A2,4),3,1)</f>
        <v>45717</v>
      </c>
      <c r="H5" s="60">
        <f>DATE(RIGHT(A2,4),4,1)</f>
        <v>45748</v>
      </c>
      <c r="I5" s="60">
        <f>DATE(RIGHT(A2,4),5,1)</f>
        <v>45778</v>
      </c>
      <c r="J5" s="60">
        <f>DATE(RIGHT(A2,4),6,1)</f>
        <v>45809</v>
      </c>
      <c r="K5" s="60">
        <f>DATE(RIGHT(A2,4),7,1)</f>
        <v>45839</v>
      </c>
      <c r="L5" s="60">
        <f>DATE(RIGHT(A2,4),8,1)</f>
        <v>45870</v>
      </c>
      <c r="M5" s="60">
        <f>DATE(RIGHT(A2,4),9,1)</f>
        <v>45901</v>
      </c>
      <c r="N5" s="61" t="s">
        <v>12</v>
      </c>
    </row>
    <row r="6" spans="1:14" ht="12" customHeight="1" x14ac:dyDescent="0.2">
      <c r="A6" s="62" t="str">
        <f>'Pregnant Women Participating'!A6</f>
        <v>Connecticut</v>
      </c>
      <c r="B6" s="63">
        <v>6142</v>
      </c>
      <c r="C6" s="64">
        <v>5954</v>
      </c>
      <c r="D6" s="64">
        <v>5873</v>
      </c>
      <c r="E6" s="64">
        <v>5891</v>
      </c>
      <c r="F6" s="64">
        <v>5849</v>
      </c>
      <c r="G6" s="64">
        <v>5796</v>
      </c>
      <c r="H6" s="64">
        <v>5778</v>
      </c>
      <c r="I6" s="64">
        <v>5803</v>
      </c>
      <c r="J6" s="64">
        <v>5683</v>
      </c>
      <c r="K6" s="64">
        <v>5774</v>
      </c>
      <c r="L6" s="64">
        <v>5688</v>
      </c>
      <c r="M6" s="65">
        <v>5552</v>
      </c>
      <c r="N6" s="63">
        <f t="shared" ref="N6:N101" si="0">IF(SUM(B6:M6)&gt;0,AVERAGE(B6:M6),"0")</f>
        <v>5815.25</v>
      </c>
    </row>
    <row r="7" spans="1:14" ht="12" customHeight="1" x14ac:dyDescent="0.2">
      <c r="A7" s="62" t="str">
        <f>'Pregnant Women Participating'!A7</f>
        <v>Maine</v>
      </c>
      <c r="B7" s="63">
        <v>1979</v>
      </c>
      <c r="C7" s="64">
        <v>1984</v>
      </c>
      <c r="D7" s="64">
        <v>1995</v>
      </c>
      <c r="E7" s="64">
        <v>1999</v>
      </c>
      <c r="F7" s="64">
        <v>1976</v>
      </c>
      <c r="G7" s="64">
        <v>1994</v>
      </c>
      <c r="H7" s="64">
        <v>1966</v>
      </c>
      <c r="I7" s="64">
        <v>1970</v>
      </c>
      <c r="J7" s="64">
        <v>1949</v>
      </c>
      <c r="K7" s="64">
        <v>1973</v>
      </c>
      <c r="L7" s="64">
        <v>1941</v>
      </c>
      <c r="M7" s="65">
        <v>1957</v>
      </c>
      <c r="N7" s="63">
        <f t="shared" si="0"/>
        <v>1973.5833333333333</v>
      </c>
    </row>
    <row r="8" spans="1:14" ht="12" customHeight="1" x14ac:dyDescent="0.2">
      <c r="A8" s="62" t="str">
        <f>'Pregnant Women Participating'!A8</f>
        <v>Massachusetts</v>
      </c>
      <c r="B8" s="63">
        <v>12969</v>
      </c>
      <c r="C8" s="64">
        <v>12814</v>
      </c>
      <c r="D8" s="64">
        <v>12742</v>
      </c>
      <c r="E8" s="64">
        <v>12923</v>
      </c>
      <c r="F8" s="64">
        <v>12807</v>
      </c>
      <c r="G8" s="64">
        <v>12772</v>
      </c>
      <c r="H8" s="64">
        <v>12569</v>
      </c>
      <c r="I8" s="64">
        <v>12677</v>
      </c>
      <c r="J8" s="64">
        <v>12635</v>
      </c>
      <c r="K8" s="64">
        <v>12755</v>
      </c>
      <c r="L8" s="64">
        <v>12563</v>
      </c>
      <c r="M8" s="65">
        <v>12668</v>
      </c>
      <c r="N8" s="63">
        <f t="shared" si="0"/>
        <v>12741.166666666666</v>
      </c>
    </row>
    <row r="9" spans="1:14" ht="12" customHeight="1" x14ac:dyDescent="0.2">
      <c r="A9" s="62" t="str">
        <f>'Pregnant Women Participating'!A9</f>
        <v>New Hampshire</v>
      </c>
      <c r="B9" s="63">
        <v>1257</v>
      </c>
      <c r="C9" s="64">
        <v>1243</v>
      </c>
      <c r="D9" s="64">
        <v>1252</v>
      </c>
      <c r="E9" s="64">
        <v>1234</v>
      </c>
      <c r="F9" s="64">
        <v>1212</v>
      </c>
      <c r="G9" s="64">
        <v>1224</v>
      </c>
      <c r="H9" s="64">
        <v>1220</v>
      </c>
      <c r="I9" s="64">
        <v>1240</v>
      </c>
      <c r="J9" s="64">
        <v>1180</v>
      </c>
      <c r="K9" s="64">
        <v>1171</v>
      </c>
      <c r="L9" s="64">
        <v>1163</v>
      </c>
      <c r="M9" s="65">
        <v>1166</v>
      </c>
      <c r="N9" s="63">
        <f t="shared" si="0"/>
        <v>1213.5</v>
      </c>
    </row>
    <row r="10" spans="1:14" ht="12" customHeight="1" x14ac:dyDescent="0.2">
      <c r="A10" s="62" t="str">
        <f>'Pregnant Women Participating'!A10</f>
        <v>New York</v>
      </c>
      <c r="B10" s="63">
        <v>38528</v>
      </c>
      <c r="C10" s="64">
        <v>37868</v>
      </c>
      <c r="D10" s="64">
        <v>37709</v>
      </c>
      <c r="E10" s="64">
        <v>37813</v>
      </c>
      <c r="F10" s="64">
        <v>37370</v>
      </c>
      <c r="G10" s="64">
        <v>37347</v>
      </c>
      <c r="H10" s="64">
        <v>37116</v>
      </c>
      <c r="I10" s="64">
        <v>37025</v>
      </c>
      <c r="J10" s="64">
        <v>36579</v>
      </c>
      <c r="K10" s="64">
        <v>36641</v>
      </c>
      <c r="L10" s="64">
        <v>36170</v>
      </c>
      <c r="M10" s="65">
        <v>36085</v>
      </c>
      <c r="N10" s="63">
        <f t="shared" si="0"/>
        <v>37187.583333333336</v>
      </c>
    </row>
    <row r="11" spans="1:14" ht="12" customHeight="1" x14ac:dyDescent="0.2">
      <c r="A11" s="62" t="str">
        <f>'Pregnant Women Participating'!A11</f>
        <v>Rhode Island</v>
      </c>
      <c r="B11" s="63">
        <v>2481</v>
      </c>
      <c r="C11" s="64">
        <v>2447</v>
      </c>
      <c r="D11" s="64">
        <v>2399</v>
      </c>
      <c r="E11" s="64">
        <v>2400</v>
      </c>
      <c r="F11" s="64">
        <v>2355</v>
      </c>
      <c r="G11" s="64">
        <v>2330</v>
      </c>
      <c r="H11" s="64">
        <v>2297</v>
      </c>
      <c r="I11" s="64">
        <v>2297</v>
      </c>
      <c r="J11" s="64">
        <v>2273</v>
      </c>
      <c r="K11" s="64">
        <v>2267</v>
      </c>
      <c r="L11" s="64">
        <v>2256</v>
      </c>
      <c r="M11" s="65">
        <v>2257</v>
      </c>
      <c r="N11" s="63">
        <f t="shared" si="0"/>
        <v>2338.25</v>
      </c>
    </row>
    <row r="12" spans="1:14" ht="12" customHeight="1" x14ac:dyDescent="0.2">
      <c r="A12" s="62" t="str">
        <f>'Pregnant Women Participating'!A12</f>
        <v>Vermont</v>
      </c>
      <c r="B12" s="63">
        <v>832</v>
      </c>
      <c r="C12" s="64">
        <v>827</v>
      </c>
      <c r="D12" s="64">
        <v>813</v>
      </c>
      <c r="E12" s="64">
        <v>812</v>
      </c>
      <c r="F12" s="64">
        <v>787</v>
      </c>
      <c r="G12" s="64">
        <v>752</v>
      </c>
      <c r="H12" s="64">
        <v>726</v>
      </c>
      <c r="I12" s="64">
        <v>738</v>
      </c>
      <c r="J12" s="64">
        <v>724</v>
      </c>
      <c r="K12" s="64">
        <v>720</v>
      </c>
      <c r="L12" s="64">
        <v>723</v>
      </c>
      <c r="M12" s="65">
        <v>778</v>
      </c>
      <c r="N12" s="63">
        <f t="shared" si="0"/>
        <v>769.33333333333337</v>
      </c>
    </row>
    <row r="13" spans="1:14" ht="12" customHeight="1" x14ac:dyDescent="0.2">
      <c r="A13" s="62" t="str">
        <f>'Pregnant Women Participating'!A13</f>
        <v>Virgin Islands</v>
      </c>
      <c r="B13" s="63">
        <v>186</v>
      </c>
      <c r="C13" s="64">
        <v>171</v>
      </c>
      <c r="D13" s="64">
        <v>174</v>
      </c>
      <c r="E13" s="64">
        <v>175</v>
      </c>
      <c r="F13" s="64">
        <v>157</v>
      </c>
      <c r="G13" s="64">
        <v>166</v>
      </c>
      <c r="H13" s="64">
        <v>169</v>
      </c>
      <c r="I13" s="64">
        <v>180</v>
      </c>
      <c r="J13" s="64">
        <v>184</v>
      </c>
      <c r="K13" s="64">
        <v>174</v>
      </c>
      <c r="L13" s="64">
        <v>162</v>
      </c>
      <c r="M13" s="65">
        <v>163</v>
      </c>
      <c r="N13" s="63">
        <f t="shared" si="0"/>
        <v>171.75</v>
      </c>
    </row>
    <row r="14" spans="1:14" ht="12" customHeight="1" x14ac:dyDescent="0.2">
      <c r="A14" s="62" t="str">
        <f>'Pregnant Women Participating'!A14</f>
        <v>Pleasant Point, ME</v>
      </c>
      <c r="B14" s="63">
        <v>6</v>
      </c>
      <c r="C14" s="64">
        <v>4</v>
      </c>
      <c r="D14" s="64">
        <v>3</v>
      </c>
      <c r="E14" s="64">
        <v>5</v>
      </c>
      <c r="F14" s="64">
        <v>5</v>
      </c>
      <c r="G14" s="64">
        <v>5</v>
      </c>
      <c r="H14" s="64">
        <v>3</v>
      </c>
      <c r="I14" s="64">
        <v>4</v>
      </c>
      <c r="J14" s="64">
        <v>3</v>
      </c>
      <c r="K14" s="64">
        <v>4</v>
      </c>
      <c r="L14" s="64">
        <v>4</v>
      </c>
      <c r="M14" s="65">
        <v>5</v>
      </c>
      <c r="N14" s="63">
        <f t="shared" si="0"/>
        <v>4.25</v>
      </c>
    </row>
    <row r="15" spans="1:14" s="70" customFormat="1" ht="24.75" customHeight="1" x14ac:dyDescent="0.2">
      <c r="A15" s="66" t="str">
        <f>'Pregnant Women Participating'!A15</f>
        <v>Northeast Region</v>
      </c>
      <c r="B15" s="67">
        <v>64380</v>
      </c>
      <c r="C15" s="68">
        <v>63312</v>
      </c>
      <c r="D15" s="68">
        <v>62960</v>
      </c>
      <c r="E15" s="68">
        <v>63252</v>
      </c>
      <c r="F15" s="68">
        <v>62518</v>
      </c>
      <c r="G15" s="68">
        <v>62386</v>
      </c>
      <c r="H15" s="68">
        <v>61844</v>
      </c>
      <c r="I15" s="68">
        <v>61934</v>
      </c>
      <c r="J15" s="68">
        <v>61210</v>
      </c>
      <c r="K15" s="68">
        <v>61479</v>
      </c>
      <c r="L15" s="68">
        <v>60670</v>
      </c>
      <c r="M15" s="69">
        <v>60631</v>
      </c>
      <c r="N15" s="67">
        <f t="shared" si="0"/>
        <v>62214.666666666664</v>
      </c>
    </row>
    <row r="16" spans="1:14" ht="12" customHeight="1" x14ac:dyDescent="0.2">
      <c r="A16" s="62" t="str">
        <f>'Pregnant Women Participating'!A16</f>
        <v>Delaware</v>
      </c>
      <c r="B16" s="63">
        <v>2831</v>
      </c>
      <c r="C16" s="64">
        <v>2755</v>
      </c>
      <c r="D16" s="64">
        <v>2674</v>
      </c>
      <c r="E16" s="64">
        <v>2700</v>
      </c>
      <c r="F16" s="64">
        <v>2685</v>
      </c>
      <c r="G16" s="64">
        <v>2704</v>
      </c>
      <c r="H16" s="64">
        <v>2672</v>
      </c>
      <c r="I16" s="64">
        <v>2652</v>
      </c>
      <c r="J16" s="64">
        <v>2604</v>
      </c>
      <c r="K16" s="64">
        <v>2607</v>
      </c>
      <c r="L16" s="64">
        <v>2528</v>
      </c>
      <c r="M16" s="65">
        <v>2521</v>
      </c>
      <c r="N16" s="63">
        <f t="shared" si="0"/>
        <v>2661.0833333333335</v>
      </c>
    </row>
    <row r="17" spans="1:14" ht="12" customHeight="1" x14ac:dyDescent="0.2">
      <c r="A17" s="62" t="str">
        <f>'Pregnant Women Participating'!A17</f>
        <v>District of Columbia</v>
      </c>
      <c r="B17" s="63">
        <v>1567</v>
      </c>
      <c r="C17" s="64">
        <v>1552</v>
      </c>
      <c r="D17" s="64">
        <v>1520</v>
      </c>
      <c r="E17" s="64">
        <v>1528</v>
      </c>
      <c r="F17" s="64">
        <v>1479</v>
      </c>
      <c r="G17" s="64">
        <v>1479</v>
      </c>
      <c r="H17" s="64">
        <v>1470</v>
      </c>
      <c r="I17" s="64">
        <v>1482</v>
      </c>
      <c r="J17" s="64">
        <v>1520</v>
      </c>
      <c r="K17" s="64">
        <v>1570</v>
      </c>
      <c r="L17" s="64">
        <v>1541</v>
      </c>
      <c r="M17" s="65">
        <v>1536</v>
      </c>
      <c r="N17" s="63">
        <f t="shared" si="0"/>
        <v>1520.3333333333333</v>
      </c>
    </row>
    <row r="18" spans="1:14" ht="12" customHeight="1" x14ac:dyDescent="0.2">
      <c r="A18" s="62" t="str">
        <f>'Pregnant Women Participating'!A18</f>
        <v>Maryland</v>
      </c>
      <c r="B18" s="63">
        <v>13709</v>
      </c>
      <c r="C18" s="64">
        <v>13524</v>
      </c>
      <c r="D18" s="64">
        <v>13569</v>
      </c>
      <c r="E18" s="64">
        <v>13560</v>
      </c>
      <c r="F18" s="64">
        <v>13517</v>
      </c>
      <c r="G18" s="64">
        <v>13562</v>
      </c>
      <c r="H18" s="64">
        <v>13442</v>
      </c>
      <c r="I18" s="64">
        <v>13494</v>
      </c>
      <c r="J18" s="64">
        <v>13321</v>
      </c>
      <c r="K18" s="64">
        <v>13361</v>
      </c>
      <c r="L18" s="64">
        <v>13262</v>
      </c>
      <c r="M18" s="65">
        <v>13110</v>
      </c>
      <c r="N18" s="63">
        <f t="shared" si="0"/>
        <v>13452.583333333334</v>
      </c>
    </row>
    <row r="19" spans="1:14" ht="12" customHeight="1" x14ac:dyDescent="0.2">
      <c r="A19" s="62" t="str">
        <f>'Pregnant Women Participating'!A19</f>
        <v>New Jersey</v>
      </c>
      <c r="B19" s="63">
        <v>15723</v>
      </c>
      <c r="C19" s="64">
        <v>15577</v>
      </c>
      <c r="D19" s="64">
        <v>15456</v>
      </c>
      <c r="E19" s="64">
        <v>15488</v>
      </c>
      <c r="F19" s="64">
        <v>15376</v>
      </c>
      <c r="G19" s="64">
        <v>15251</v>
      </c>
      <c r="H19" s="64">
        <v>15157</v>
      </c>
      <c r="I19" s="64">
        <v>15187</v>
      </c>
      <c r="J19" s="64">
        <v>15093</v>
      </c>
      <c r="K19" s="64">
        <v>15088</v>
      </c>
      <c r="L19" s="64">
        <v>14836</v>
      </c>
      <c r="M19" s="65">
        <v>14660</v>
      </c>
      <c r="N19" s="63">
        <f t="shared" si="0"/>
        <v>15241</v>
      </c>
    </row>
    <row r="20" spans="1:14" ht="12" customHeight="1" x14ac:dyDescent="0.2">
      <c r="A20" s="62" t="str">
        <f>'Pregnant Women Participating'!A20</f>
        <v>Pennsylvania</v>
      </c>
      <c r="B20" s="63">
        <v>30273</v>
      </c>
      <c r="C20" s="64">
        <v>29808</v>
      </c>
      <c r="D20" s="64">
        <v>29356</v>
      </c>
      <c r="E20" s="64">
        <v>29452</v>
      </c>
      <c r="F20" s="64">
        <v>29169</v>
      </c>
      <c r="G20" s="64">
        <v>28878</v>
      </c>
      <c r="H20" s="64">
        <v>29166</v>
      </c>
      <c r="I20" s="64">
        <v>29184</v>
      </c>
      <c r="J20" s="64">
        <v>28874</v>
      </c>
      <c r="K20" s="64">
        <v>28723</v>
      </c>
      <c r="L20" s="64">
        <v>28294</v>
      </c>
      <c r="M20" s="65">
        <v>28275</v>
      </c>
      <c r="N20" s="63">
        <f t="shared" si="0"/>
        <v>29121</v>
      </c>
    </row>
    <row r="21" spans="1:14" ht="12" customHeight="1" x14ac:dyDescent="0.2">
      <c r="A21" s="62" t="str">
        <f>'Pregnant Women Participating'!A21</f>
        <v>Puerto Rico</v>
      </c>
      <c r="B21" s="63">
        <v>9212</v>
      </c>
      <c r="C21" s="64">
        <v>9011</v>
      </c>
      <c r="D21" s="64">
        <v>8985</v>
      </c>
      <c r="E21" s="64">
        <v>9055</v>
      </c>
      <c r="F21" s="64">
        <v>9073</v>
      </c>
      <c r="G21" s="64">
        <v>8971</v>
      </c>
      <c r="H21" s="64">
        <v>8930</v>
      </c>
      <c r="I21" s="64">
        <v>8965</v>
      </c>
      <c r="J21" s="64">
        <v>9052</v>
      </c>
      <c r="K21" s="64">
        <v>8923</v>
      </c>
      <c r="L21" s="64">
        <v>8929</v>
      </c>
      <c r="M21" s="65">
        <v>8827</v>
      </c>
      <c r="N21" s="63">
        <f t="shared" si="0"/>
        <v>8994.4166666666661</v>
      </c>
    </row>
    <row r="22" spans="1:14" ht="12" customHeight="1" x14ac:dyDescent="0.2">
      <c r="A22" s="62" t="str">
        <f>'Pregnant Women Participating'!A22</f>
        <v>Virginia</v>
      </c>
      <c r="B22" s="63">
        <v>17445</v>
      </c>
      <c r="C22" s="64">
        <v>17039</v>
      </c>
      <c r="D22" s="64">
        <v>16796</v>
      </c>
      <c r="E22" s="64">
        <v>16745</v>
      </c>
      <c r="F22" s="64">
        <v>16430</v>
      </c>
      <c r="G22" s="64">
        <v>16503</v>
      </c>
      <c r="H22" s="64">
        <v>16488</v>
      </c>
      <c r="I22" s="64">
        <v>16436</v>
      </c>
      <c r="J22" s="64">
        <v>16164</v>
      </c>
      <c r="K22" s="64">
        <v>16232</v>
      </c>
      <c r="L22" s="64">
        <v>16060</v>
      </c>
      <c r="M22" s="65">
        <v>16031</v>
      </c>
      <c r="N22" s="63">
        <f t="shared" si="0"/>
        <v>16530.75</v>
      </c>
    </row>
    <row r="23" spans="1:14" ht="12" customHeight="1" x14ac:dyDescent="0.2">
      <c r="A23" s="62" t="str">
        <f>'Pregnant Women Participating'!A23</f>
        <v>West Virginia</v>
      </c>
      <c r="B23" s="63">
        <v>6245</v>
      </c>
      <c r="C23" s="64">
        <v>6164</v>
      </c>
      <c r="D23" s="64">
        <v>6120</v>
      </c>
      <c r="E23" s="64">
        <v>6109</v>
      </c>
      <c r="F23" s="64">
        <v>6075</v>
      </c>
      <c r="G23" s="64">
        <v>6011</v>
      </c>
      <c r="H23" s="64">
        <v>5929</v>
      </c>
      <c r="I23" s="64">
        <v>5916</v>
      </c>
      <c r="J23" s="64">
        <v>5946</v>
      </c>
      <c r="K23" s="64">
        <v>6049</v>
      </c>
      <c r="L23" s="64">
        <v>6025</v>
      </c>
      <c r="M23" s="65">
        <v>5976</v>
      </c>
      <c r="N23" s="63">
        <f t="shared" si="0"/>
        <v>6047.083333333333</v>
      </c>
    </row>
    <row r="24" spans="1:14" s="70" customFormat="1" ht="24.75" customHeight="1" x14ac:dyDescent="0.2">
      <c r="A24" s="66" t="str">
        <f>'Pregnant Women Participating'!A24</f>
        <v>Mid-Atlantic Region</v>
      </c>
      <c r="B24" s="67">
        <v>97005</v>
      </c>
      <c r="C24" s="68">
        <v>95430</v>
      </c>
      <c r="D24" s="68">
        <v>94476</v>
      </c>
      <c r="E24" s="68">
        <v>94637</v>
      </c>
      <c r="F24" s="68">
        <v>93804</v>
      </c>
      <c r="G24" s="68">
        <v>93359</v>
      </c>
      <c r="H24" s="68">
        <v>93254</v>
      </c>
      <c r="I24" s="68">
        <v>93316</v>
      </c>
      <c r="J24" s="68">
        <v>92574</v>
      </c>
      <c r="K24" s="68">
        <v>92553</v>
      </c>
      <c r="L24" s="68">
        <v>91475</v>
      </c>
      <c r="M24" s="69">
        <v>90936</v>
      </c>
      <c r="N24" s="67">
        <f t="shared" si="0"/>
        <v>93568.25</v>
      </c>
    </row>
    <row r="25" spans="1:14" ht="12" customHeight="1" x14ac:dyDescent="0.2">
      <c r="A25" s="62" t="str">
        <f>'Pregnant Women Participating'!A25</f>
        <v>Alabama</v>
      </c>
      <c r="B25" s="63">
        <v>23056</v>
      </c>
      <c r="C25" s="64">
        <v>22610</v>
      </c>
      <c r="D25" s="64">
        <v>22428</v>
      </c>
      <c r="E25" s="64">
        <v>22508</v>
      </c>
      <c r="F25" s="64">
        <v>22248</v>
      </c>
      <c r="G25" s="64">
        <v>22317</v>
      </c>
      <c r="H25" s="64">
        <v>22022</v>
      </c>
      <c r="I25" s="64">
        <v>21956</v>
      </c>
      <c r="J25" s="64">
        <v>21915</v>
      </c>
      <c r="K25" s="64">
        <v>21952</v>
      </c>
      <c r="L25" s="64">
        <v>21643</v>
      </c>
      <c r="M25" s="65">
        <v>21549</v>
      </c>
      <c r="N25" s="63">
        <f t="shared" si="0"/>
        <v>22183.666666666668</v>
      </c>
    </row>
    <row r="26" spans="1:14" ht="12" customHeight="1" x14ac:dyDescent="0.2">
      <c r="A26" s="62" t="str">
        <f>'Pregnant Women Participating'!A26</f>
        <v>Florida</v>
      </c>
      <c r="B26" s="63">
        <v>50303</v>
      </c>
      <c r="C26" s="64">
        <v>49257</v>
      </c>
      <c r="D26" s="64">
        <v>48682</v>
      </c>
      <c r="E26" s="64">
        <v>49191</v>
      </c>
      <c r="F26" s="64">
        <v>49109</v>
      </c>
      <c r="G26" s="64">
        <v>49528</v>
      </c>
      <c r="H26" s="64">
        <v>50080</v>
      </c>
      <c r="I26" s="64">
        <v>50338</v>
      </c>
      <c r="J26" s="64">
        <v>50416</v>
      </c>
      <c r="K26" s="64">
        <v>50463</v>
      </c>
      <c r="L26" s="64">
        <v>50341</v>
      </c>
      <c r="M26" s="65">
        <v>48518</v>
      </c>
      <c r="N26" s="63">
        <f t="shared" si="0"/>
        <v>49685.5</v>
      </c>
    </row>
    <row r="27" spans="1:14" ht="12" customHeight="1" x14ac:dyDescent="0.2">
      <c r="A27" s="62" t="str">
        <f>'Pregnant Women Participating'!A27</f>
        <v>Georgia</v>
      </c>
      <c r="B27" s="63">
        <v>37893</v>
      </c>
      <c r="C27" s="64">
        <v>37424</v>
      </c>
      <c r="D27" s="64">
        <v>36971</v>
      </c>
      <c r="E27" s="64">
        <v>36721</v>
      </c>
      <c r="F27" s="64">
        <v>36589</v>
      </c>
      <c r="G27" s="64">
        <v>36872</v>
      </c>
      <c r="H27" s="64">
        <v>36774</v>
      </c>
      <c r="I27" s="64">
        <v>36854</v>
      </c>
      <c r="J27" s="64">
        <v>36520</v>
      </c>
      <c r="K27" s="64">
        <v>36788</v>
      </c>
      <c r="L27" s="64">
        <v>36463</v>
      </c>
      <c r="M27" s="65">
        <v>36135</v>
      </c>
      <c r="N27" s="63">
        <f t="shared" si="0"/>
        <v>36833.666666666664</v>
      </c>
    </row>
    <row r="28" spans="1:14" ht="12" customHeight="1" x14ac:dyDescent="0.2">
      <c r="A28" s="62" t="str">
        <f>'Pregnant Women Participating'!A28</f>
        <v>Kentucky</v>
      </c>
      <c r="B28" s="63">
        <v>17799</v>
      </c>
      <c r="C28" s="64">
        <v>17519</v>
      </c>
      <c r="D28" s="64">
        <v>17482</v>
      </c>
      <c r="E28" s="64">
        <v>17420</v>
      </c>
      <c r="F28" s="64">
        <v>17156</v>
      </c>
      <c r="G28" s="64">
        <v>17266</v>
      </c>
      <c r="H28" s="64">
        <v>17270</v>
      </c>
      <c r="I28" s="64">
        <v>17310</v>
      </c>
      <c r="J28" s="64">
        <v>17264</v>
      </c>
      <c r="K28" s="64">
        <v>17390</v>
      </c>
      <c r="L28" s="64">
        <v>17210</v>
      </c>
      <c r="M28" s="65">
        <v>17034</v>
      </c>
      <c r="N28" s="63">
        <f t="shared" si="0"/>
        <v>17343.333333333332</v>
      </c>
    </row>
    <row r="29" spans="1:14" ht="12" customHeight="1" x14ac:dyDescent="0.2">
      <c r="A29" s="62" t="str">
        <f>'Pregnant Women Participating'!A29</f>
        <v>Mississippi</v>
      </c>
      <c r="B29" s="63">
        <v>14369</v>
      </c>
      <c r="C29" s="64">
        <v>14068</v>
      </c>
      <c r="D29" s="64">
        <v>13897</v>
      </c>
      <c r="E29" s="64">
        <v>13952</v>
      </c>
      <c r="F29" s="64">
        <v>13952</v>
      </c>
      <c r="G29" s="64">
        <v>13651</v>
      </c>
      <c r="H29" s="64">
        <v>13665</v>
      </c>
      <c r="I29" s="64">
        <v>13554</v>
      </c>
      <c r="J29" s="64">
        <v>13582</v>
      </c>
      <c r="K29" s="64">
        <v>13595</v>
      </c>
      <c r="L29" s="64">
        <v>13317</v>
      </c>
      <c r="M29" s="65">
        <v>12970</v>
      </c>
      <c r="N29" s="63">
        <f t="shared" si="0"/>
        <v>13714.333333333334</v>
      </c>
    </row>
    <row r="30" spans="1:14" ht="12" customHeight="1" x14ac:dyDescent="0.2">
      <c r="A30" s="62" t="str">
        <f>'Pregnant Women Participating'!A30</f>
        <v>North Carolina</v>
      </c>
      <c r="B30" s="63">
        <v>34506</v>
      </c>
      <c r="C30" s="64">
        <v>33826</v>
      </c>
      <c r="D30" s="64">
        <v>33506</v>
      </c>
      <c r="E30" s="64">
        <v>33582</v>
      </c>
      <c r="F30" s="64">
        <v>33156</v>
      </c>
      <c r="G30" s="64">
        <v>33300</v>
      </c>
      <c r="H30" s="64">
        <v>33292</v>
      </c>
      <c r="I30" s="64">
        <v>33045</v>
      </c>
      <c r="J30" s="64">
        <v>32789</v>
      </c>
      <c r="K30" s="64">
        <v>32991</v>
      </c>
      <c r="L30" s="64">
        <v>32796</v>
      </c>
      <c r="M30" s="65">
        <v>32490</v>
      </c>
      <c r="N30" s="63">
        <f t="shared" si="0"/>
        <v>33273.25</v>
      </c>
    </row>
    <row r="31" spans="1:14" ht="12" customHeight="1" x14ac:dyDescent="0.2">
      <c r="A31" s="62" t="str">
        <f>'Pregnant Women Participating'!A31</f>
        <v>South Carolina</v>
      </c>
      <c r="B31" s="63">
        <v>16603</v>
      </c>
      <c r="C31" s="64">
        <v>16232</v>
      </c>
      <c r="D31" s="64">
        <v>15785</v>
      </c>
      <c r="E31" s="64">
        <v>15899</v>
      </c>
      <c r="F31" s="64">
        <v>15717</v>
      </c>
      <c r="G31" s="64">
        <v>15882</v>
      </c>
      <c r="H31" s="64">
        <v>16048</v>
      </c>
      <c r="I31" s="64">
        <v>16069</v>
      </c>
      <c r="J31" s="64">
        <v>16069</v>
      </c>
      <c r="K31" s="64">
        <v>16056</v>
      </c>
      <c r="L31" s="64">
        <v>15882</v>
      </c>
      <c r="M31" s="65">
        <v>15684</v>
      </c>
      <c r="N31" s="63">
        <f t="shared" si="0"/>
        <v>15993.833333333334</v>
      </c>
    </row>
    <row r="32" spans="1:14" ht="12" customHeight="1" x14ac:dyDescent="0.2">
      <c r="A32" s="62" t="str">
        <f>'Pregnant Women Participating'!A32</f>
        <v>Tennessee</v>
      </c>
      <c r="B32" s="63">
        <v>21662</v>
      </c>
      <c r="C32" s="64">
        <v>21050</v>
      </c>
      <c r="D32" s="64">
        <v>21154</v>
      </c>
      <c r="E32" s="64">
        <v>21525</v>
      </c>
      <c r="F32" s="64">
        <v>21560</v>
      </c>
      <c r="G32" s="64">
        <v>21438</v>
      </c>
      <c r="H32" s="64">
        <v>21729</v>
      </c>
      <c r="I32" s="64">
        <v>21750</v>
      </c>
      <c r="J32" s="64">
        <v>21441</v>
      </c>
      <c r="K32" s="64">
        <v>21592</v>
      </c>
      <c r="L32" s="64">
        <v>21323</v>
      </c>
      <c r="M32" s="65">
        <v>21332</v>
      </c>
      <c r="N32" s="63">
        <f t="shared" si="0"/>
        <v>21463</v>
      </c>
    </row>
    <row r="33" spans="1:14" ht="12" customHeight="1" x14ac:dyDescent="0.2">
      <c r="A33" s="62" t="str">
        <f>'Pregnant Women Participating'!A33</f>
        <v>Choctaw Indians, MS</v>
      </c>
      <c r="B33" s="63">
        <v>161</v>
      </c>
      <c r="C33" s="64">
        <v>158</v>
      </c>
      <c r="D33" s="64">
        <v>149</v>
      </c>
      <c r="E33" s="64">
        <v>141</v>
      </c>
      <c r="F33" s="64">
        <v>134</v>
      </c>
      <c r="G33" s="64">
        <v>133</v>
      </c>
      <c r="H33" s="64">
        <v>131</v>
      </c>
      <c r="I33" s="64">
        <v>122</v>
      </c>
      <c r="J33" s="64">
        <v>111</v>
      </c>
      <c r="K33" s="64">
        <v>112</v>
      </c>
      <c r="L33" s="64">
        <v>115</v>
      </c>
      <c r="M33" s="65">
        <v>108</v>
      </c>
      <c r="N33" s="63">
        <f t="shared" si="0"/>
        <v>131.25</v>
      </c>
    </row>
    <row r="34" spans="1:14" ht="12" customHeight="1" x14ac:dyDescent="0.2">
      <c r="A34" s="62" t="str">
        <f>'Pregnant Women Participating'!A34</f>
        <v>Eastern Cherokee, NC</v>
      </c>
      <c r="B34" s="63">
        <v>56</v>
      </c>
      <c r="C34" s="64">
        <v>54</v>
      </c>
      <c r="D34" s="64">
        <v>57</v>
      </c>
      <c r="E34" s="64">
        <v>57</v>
      </c>
      <c r="F34" s="64">
        <v>55</v>
      </c>
      <c r="G34" s="64">
        <v>57</v>
      </c>
      <c r="H34" s="64">
        <v>54</v>
      </c>
      <c r="I34" s="64">
        <v>57</v>
      </c>
      <c r="J34" s="64">
        <v>55</v>
      </c>
      <c r="K34" s="64">
        <v>56</v>
      </c>
      <c r="L34" s="64">
        <v>51</v>
      </c>
      <c r="M34" s="65">
        <v>51</v>
      </c>
      <c r="N34" s="63">
        <f t="shared" si="0"/>
        <v>55</v>
      </c>
    </row>
    <row r="35" spans="1:14" s="70" customFormat="1" ht="24.75" customHeight="1" x14ac:dyDescent="0.2">
      <c r="A35" s="66" t="str">
        <f>'Pregnant Women Participating'!A35</f>
        <v>Southeast Region</v>
      </c>
      <c r="B35" s="67">
        <v>216408</v>
      </c>
      <c r="C35" s="68">
        <v>212198</v>
      </c>
      <c r="D35" s="68">
        <v>210111</v>
      </c>
      <c r="E35" s="68">
        <v>210996</v>
      </c>
      <c r="F35" s="68">
        <v>209676</v>
      </c>
      <c r="G35" s="68">
        <v>210444</v>
      </c>
      <c r="H35" s="68">
        <v>211065</v>
      </c>
      <c r="I35" s="68">
        <v>211055</v>
      </c>
      <c r="J35" s="68">
        <v>210162</v>
      </c>
      <c r="K35" s="68">
        <v>210995</v>
      </c>
      <c r="L35" s="68">
        <v>209141</v>
      </c>
      <c r="M35" s="69">
        <v>205871</v>
      </c>
      <c r="N35" s="67">
        <f t="shared" si="0"/>
        <v>210676.83333333334</v>
      </c>
    </row>
    <row r="36" spans="1:14" ht="12" customHeight="1" x14ac:dyDescent="0.2">
      <c r="A36" s="62" t="str">
        <f>'Pregnant Women Participating'!A36</f>
        <v>Illinois</v>
      </c>
      <c r="B36" s="63">
        <v>26846</v>
      </c>
      <c r="C36" s="64">
        <v>26432</v>
      </c>
      <c r="D36" s="64">
        <v>25917</v>
      </c>
      <c r="E36" s="64">
        <v>25879</v>
      </c>
      <c r="F36" s="64">
        <v>25508</v>
      </c>
      <c r="G36" s="64">
        <v>25593</v>
      </c>
      <c r="H36" s="64">
        <v>25491</v>
      </c>
      <c r="I36" s="64">
        <v>25460</v>
      </c>
      <c r="J36" s="64">
        <v>25219</v>
      </c>
      <c r="K36" s="64">
        <v>25448</v>
      </c>
      <c r="L36" s="64">
        <v>25285</v>
      </c>
      <c r="M36" s="65">
        <v>24945</v>
      </c>
      <c r="N36" s="63">
        <f t="shared" si="0"/>
        <v>25668.583333333332</v>
      </c>
    </row>
    <row r="37" spans="1:14" ht="12" customHeight="1" x14ac:dyDescent="0.2">
      <c r="A37" s="62" t="str">
        <f>'Pregnant Women Participating'!A37</f>
        <v>Indiana</v>
      </c>
      <c r="B37" s="63">
        <v>21428</v>
      </c>
      <c r="C37" s="64">
        <v>21127</v>
      </c>
      <c r="D37" s="64">
        <v>21008</v>
      </c>
      <c r="E37" s="64">
        <v>21050</v>
      </c>
      <c r="F37" s="64">
        <v>20777</v>
      </c>
      <c r="G37" s="64">
        <v>20776</v>
      </c>
      <c r="H37" s="64">
        <v>20754</v>
      </c>
      <c r="I37" s="64">
        <v>20709</v>
      </c>
      <c r="J37" s="64">
        <v>20623</v>
      </c>
      <c r="K37" s="64">
        <v>20789</v>
      </c>
      <c r="L37" s="64">
        <v>20638</v>
      </c>
      <c r="M37" s="65">
        <v>20519</v>
      </c>
      <c r="N37" s="63">
        <f t="shared" si="0"/>
        <v>20849.833333333332</v>
      </c>
    </row>
    <row r="38" spans="1:14" ht="12" customHeight="1" x14ac:dyDescent="0.2">
      <c r="A38" s="62" t="str">
        <f>'Pregnant Women Participating'!A38</f>
        <v>Iowa</v>
      </c>
      <c r="B38" s="63">
        <v>9253</v>
      </c>
      <c r="C38" s="64">
        <v>9124</v>
      </c>
      <c r="D38" s="64">
        <v>9061</v>
      </c>
      <c r="E38" s="64">
        <v>8990</v>
      </c>
      <c r="F38" s="64">
        <v>8903</v>
      </c>
      <c r="G38" s="64">
        <v>8945</v>
      </c>
      <c r="H38" s="64">
        <v>8967</v>
      </c>
      <c r="I38" s="64">
        <v>8921</v>
      </c>
      <c r="J38" s="64">
        <v>8882</v>
      </c>
      <c r="K38" s="64">
        <v>8904</v>
      </c>
      <c r="L38" s="64">
        <v>8754</v>
      </c>
      <c r="M38" s="65">
        <v>8796</v>
      </c>
      <c r="N38" s="63">
        <f t="shared" si="0"/>
        <v>8958.3333333333339</v>
      </c>
    </row>
    <row r="39" spans="1:14" ht="12" customHeight="1" x14ac:dyDescent="0.2">
      <c r="A39" s="62" t="str">
        <f>'Pregnant Women Participating'!A39</f>
        <v>Michigan</v>
      </c>
      <c r="B39" s="63">
        <v>28615</v>
      </c>
      <c r="C39" s="64">
        <v>28331</v>
      </c>
      <c r="D39" s="64">
        <v>27795</v>
      </c>
      <c r="E39" s="64">
        <v>27847</v>
      </c>
      <c r="F39" s="64">
        <v>27601</v>
      </c>
      <c r="G39" s="64">
        <v>27393</v>
      </c>
      <c r="H39" s="64">
        <v>26955</v>
      </c>
      <c r="I39" s="64">
        <v>26877</v>
      </c>
      <c r="J39" s="64">
        <v>26655</v>
      </c>
      <c r="K39" s="64">
        <v>26712</v>
      </c>
      <c r="L39" s="64">
        <v>26421</v>
      </c>
      <c r="M39" s="65">
        <v>26146</v>
      </c>
      <c r="N39" s="63">
        <f t="shared" si="0"/>
        <v>27279</v>
      </c>
    </row>
    <row r="40" spans="1:14" ht="12" customHeight="1" x14ac:dyDescent="0.2">
      <c r="A40" s="62" t="str">
        <f>'Pregnant Women Participating'!A40</f>
        <v>Minnesota</v>
      </c>
      <c r="B40" s="63">
        <v>10971</v>
      </c>
      <c r="C40" s="64">
        <v>10658</v>
      </c>
      <c r="D40" s="64">
        <v>10505</v>
      </c>
      <c r="E40" s="64">
        <v>10552</v>
      </c>
      <c r="F40" s="64">
        <v>10520</v>
      </c>
      <c r="G40" s="64">
        <v>10525</v>
      </c>
      <c r="H40" s="64">
        <v>10463</v>
      </c>
      <c r="I40" s="64">
        <v>10474</v>
      </c>
      <c r="J40" s="64">
        <v>10364</v>
      </c>
      <c r="K40" s="64">
        <v>10553</v>
      </c>
      <c r="L40" s="64">
        <v>10540</v>
      </c>
      <c r="M40" s="65">
        <v>10514</v>
      </c>
      <c r="N40" s="63">
        <f t="shared" si="0"/>
        <v>10553.25</v>
      </c>
    </row>
    <row r="41" spans="1:14" ht="12" customHeight="1" x14ac:dyDescent="0.2">
      <c r="A41" s="62" t="str">
        <f>'Pregnant Women Participating'!A41</f>
        <v>Ohio</v>
      </c>
      <c r="B41" s="63">
        <v>35339</v>
      </c>
      <c r="C41" s="64">
        <v>34775</v>
      </c>
      <c r="D41" s="64">
        <v>34338</v>
      </c>
      <c r="E41" s="64">
        <v>34444</v>
      </c>
      <c r="F41" s="64">
        <v>34162</v>
      </c>
      <c r="G41" s="64">
        <v>34062</v>
      </c>
      <c r="H41" s="64">
        <v>34341</v>
      </c>
      <c r="I41" s="64">
        <v>33967</v>
      </c>
      <c r="J41" s="64">
        <v>33779</v>
      </c>
      <c r="K41" s="64">
        <v>33934</v>
      </c>
      <c r="L41" s="64">
        <v>33796</v>
      </c>
      <c r="M41" s="65">
        <v>34019</v>
      </c>
      <c r="N41" s="63">
        <f t="shared" si="0"/>
        <v>34246.333333333336</v>
      </c>
    </row>
    <row r="42" spans="1:14" ht="12" customHeight="1" x14ac:dyDescent="0.2">
      <c r="A42" s="62" t="str">
        <f>'Pregnant Women Participating'!A42</f>
        <v>Wisconsin</v>
      </c>
      <c r="B42" s="63">
        <v>12778</v>
      </c>
      <c r="C42" s="64">
        <v>12630</v>
      </c>
      <c r="D42" s="64">
        <v>12705</v>
      </c>
      <c r="E42" s="64">
        <v>12780</v>
      </c>
      <c r="F42" s="64">
        <v>12585</v>
      </c>
      <c r="G42" s="64">
        <v>12594</v>
      </c>
      <c r="H42" s="64">
        <v>12565</v>
      </c>
      <c r="I42" s="64">
        <v>12416</v>
      </c>
      <c r="J42" s="64">
        <v>12293</v>
      </c>
      <c r="K42" s="64">
        <v>12316</v>
      </c>
      <c r="L42" s="64">
        <v>12087</v>
      </c>
      <c r="M42" s="65">
        <v>11865</v>
      </c>
      <c r="N42" s="63">
        <f t="shared" si="0"/>
        <v>12467.833333333334</v>
      </c>
    </row>
    <row r="43" spans="1:14" s="70" customFormat="1" ht="24.75" customHeight="1" x14ac:dyDescent="0.2">
      <c r="A43" s="66" t="str">
        <f>'Pregnant Women Participating'!A43</f>
        <v>Midwest Region</v>
      </c>
      <c r="B43" s="67">
        <v>145230</v>
      </c>
      <c r="C43" s="68">
        <v>143077</v>
      </c>
      <c r="D43" s="68">
        <v>141329</v>
      </c>
      <c r="E43" s="68">
        <v>141542</v>
      </c>
      <c r="F43" s="68">
        <v>140056</v>
      </c>
      <c r="G43" s="68">
        <v>139888</v>
      </c>
      <c r="H43" s="68">
        <v>139536</v>
      </c>
      <c r="I43" s="68">
        <v>138824</v>
      </c>
      <c r="J43" s="68">
        <v>137815</v>
      </c>
      <c r="K43" s="68">
        <v>138656</v>
      </c>
      <c r="L43" s="68">
        <v>137521</v>
      </c>
      <c r="M43" s="69">
        <v>136804</v>
      </c>
      <c r="N43" s="67">
        <f t="shared" si="0"/>
        <v>140023.16666666666</v>
      </c>
    </row>
    <row r="44" spans="1:14" ht="12" customHeight="1" x14ac:dyDescent="0.2">
      <c r="A44" s="62" t="str">
        <f>'Pregnant Women Participating'!A44</f>
        <v>Arizona</v>
      </c>
      <c r="B44" s="63">
        <v>19709</v>
      </c>
      <c r="C44" s="64">
        <v>19074</v>
      </c>
      <c r="D44" s="64">
        <v>18906</v>
      </c>
      <c r="E44" s="64">
        <v>19469</v>
      </c>
      <c r="F44" s="64">
        <v>19395</v>
      </c>
      <c r="G44" s="64">
        <v>19234</v>
      </c>
      <c r="H44" s="64">
        <v>19194</v>
      </c>
      <c r="I44" s="64">
        <v>19251</v>
      </c>
      <c r="J44" s="64">
        <v>19224</v>
      </c>
      <c r="K44" s="64">
        <v>19189</v>
      </c>
      <c r="L44" s="64">
        <v>18817</v>
      </c>
      <c r="M44" s="65">
        <v>18633</v>
      </c>
      <c r="N44" s="63">
        <f t="shared" si="0"/>
        <v>19174.583333333332</v>
      </c>
    </row>
    <row r="45" spans="1:14" ht="12" customHeight="1" x14ac:dyDescent="0.2">
      <c r="A45" s="62" t="str">
        <f>'Pregnant Women Participating'!A45</f>
        <v>Arkansas</v>
      </c>
      <c r="B45" s="63">
        <v>13140</v>
      </c>
      <c r="C45" s="64">
        <v>12913</v>
      </c>
      <c r="D45" s="64">
        <v>12925</v>
      </c>
      <c r="E45" s="64">
        <v>12912</v>
      </c>
      <c r="F45" s="64">
        <v>12711</v>
      </c>
      <c r="G45" s="64">
        <v>12648</v>
      </c>
      <c r="H45" s="64">
        <v>12659</v>
      </c>
      <c r="I45" s="64">
        <v>12593</v>
      </c>
      <c r="J45" s="64">
        <v>12602</v>
      </c>
      <c r="K45" s="64">
        <v>12642</v>
      </c>
      <c r="L45" s="64">
        <v>12447</v>
      </c>
      <c r="M45" s="65">
        <v>12409</v>
      </c>
      <c r="N45" s="63">
        <f t="shared" si="0"/>
        <v>12716.75</v>
      </c>
    </row>
    <row r="46" spans="1:14" ht="12" customHeight="1" x14ac:dyDescent="0.2">
      <c r="A46" s="62" t="str">
        <f>'Pregnant Women Participating'!A46</f>
        <v>Louisiana</v>
      </c>
      <c r="B46" s="63">
        <v>21781</v>
      </c>
      <c r="C46" s="64">
        <v>21243</v>
      </c>
      <c r="D46" s="64">
        <v>20981</v>
      </c>
      <c r="E46" s="64">
        <v>20815</v>
      </c>
      <c r="F46" s="64">
        <v>20896</v>
      </c>
      <c r="G46" s="64">
        <v>20817</v>
      </c>
      <c r="H46" s="64">
        <v>20805</v>
      </c>
      <c r="I46" s="64">
        <v>20828</v>
      </c>
      <c r="J46" s="64">
        <v>20897</v>
      </c>
      <c r="K46" s="64">
        <v>20922</v>
      </c>
      <c r="L46" s="64">
        <v>20604</v>
      </c>
      <c r="M46" s="65">
        <v>20554</v>
      </c>
      <c r="N46" s="63">
        <f t="shared" si="0"/>
        <v>20928.583333333332</v>
      </c>
    </row>
    <row r="47" spans="1:14" ht="12" customHeight="1" x14ac:dyDescent="0.2">
      <c r="A47" s="62" t="str">
        <f>'Pregnant Women Participating'!A47</f>
        <v>New Mexico</v>
      </c>
      <c r="B47" s="63">
        <v>5487</v>
      </c>
      <c r="C47" s="64">
        <v>5436</v>
      </c>
      <c r="D47" s="64">
        <v>5430</v>
      </c>
      <c r="E47" s="64">
        <v>5548</v>
      </c>
      <c r="F47" s="64">
        <v>5607</v>
      </c>
      <c r="G47" s="64">
        <v>5642</v>
      </c>
      <c r="H47" s="64">
        <v>5661</v>
      </c>
      <c r="I47" s="64">
        <v>5702</v>
      </c>
      <c r="J47" s="64">
        <v>5754</v>
      </c>
      <c r="K47" s="64">
        <v>5843</v>
      </c>
      <c r="L47" s="64">
        <v>5830</v>
      </c>
      <c r="M47" s="65">
        <v>5839</v>
      </c>
      <c r="N47" s="63">
        <f t="shared" si="0"/>
        <v>5648.25</v>
      </c>
    </row>
    <row r="48" spans="1:14" ht="12" customHeight="1" x14ac:dyDescent="0.2">
      <c r="A48" s="62" t="str">
        <f>'Pregnant Women Participating'!A48</f>
        <v>Oklahoma</v>
      </c>
      <c r="B48" s="63">
        <v>13481</v>
      </c>
      <c r="C48" s="64">
        <v>13199</v>
      </c>
      <c r="D48" s="64">
        <v>13045</v>
      </c>
      <c r="E48" s="64">
        <v>12964</v>
      </c>
      <c r="F48" s="64">
        <v>12725</v>
      </c>
      <c r="G48" s="64">
        <v>12824</v>
      </c>
      <c r="H48" s="64">
        <v>12829</v>
      </c>
      <c r="I48" s="64">
        <v>12943</v>
      </c>
      <c r="J48" s="64">
        <v>12993</v>
      </c>
      <c r="K48" s="64">
        <v>13104</v>
      </c>
      <c r="L48" s="64">
        <v>13042</v>
      </c>
      <c r="M48" s="65">
        <v>13898</v>
      </c>
      <c r="N48" s="63">
        <f t="shared" si="0"/>
        <v>13087.25</v>
      </c>
    </row>
    <row r="49" spans="1:14" ht="12" customHeight="1" x14ac:dyDescent="0.2">
      <c r="A49" s="62" t="str">
        <f>'Pregnant Women Participating'!A49</f>
        <v>Texas</v>
      </c>
      <c r="B49" s="63">
        <v>77076</v>
      </c>
      <c r="C49" s="64">
        <v>75090</v>
      </c>
      <c r="D49" s="64">
        <v>74389</v>
      </c>
      <c r="E49" s="64">
        <v>74245</v>
      </c>
      <c r="F49" s="64">
        <v>73669</v>
      </c>
      <c r="G49" s="64">
        <v>73057</v>
      </c>
      <c r="H49" s="64">
        <v>72878</v>
      </c>
      <c r="I49" s="64">
        <v>72688</v>
      </c>
      <c r="J49" s="64">
        <v>72346</v>
      </c>
      <c r="K49" s="64">
        <v>72772</v>
      </c>
      <c r="L49" s="64">
        <v>71831</v>
      </c>
      <c r="M49" s="65">
        <v>71564</v>
      </c>
      <c r="N49" s="63">
        <f t="shared" si="0"/>
        <v>73467.083333333328</v>
      </c>
    </row>
    <row r="50" spans="1:14" ht="12" customHeight="1" x14ac:dyDescent="0.2">
      <c r="A50" s="62" t="str">
        <f>'Pregnant Women Participating'!A50</f>
        <v>Utah</v>
      </c>
      <c r="B50" s="63">
        <v>5545</v>
      </c>
      <c r="C50" s="64">
        <v>5394</v>
      </c>
      <c r="D50" s="64">
        <v>5438</v>
      </c>
      <c r="E50" s="64">
        <v>5512</v>
      </c>
      <c r="F50" s="64">
        <v>5398</v>
      </c>
      <c r="G50" s="64">
        <v>5353</v>
      </c>
      <c r="H50" s="64">
        <v>5355</v>
      </c>
      <c r="I50" s="64">
        <v>5319</v>
      </c>
      <c r="J50" s="64">
        <v>5244</v>
      </c>
      <c r="K50" s="64">
        <v>5237</v>
      </c>
      <c r="L50" s="64">
        <v>5176</v>
      </c>
      <c r="M50" s="65">
        <v>5164</v>
      </c>
      <c r="N50" s="63">
        <f t="shared" si="0"/>
        <v>5344.583333333333</v>
      </c>
    </row>
    <row r="51" spans="1:14" ht="12" customHeight="1" x14ac:dyDescent="0.2">
      <c r="A51" s="62" t="str">
        <f>'Pregnant Women Participating'!A51</f>
        <v>Inter-Tribal Council, AZ</v>
      </c>
      <c r="B51" s="63">
        <v>886</v>
      </c>
      <c r="C51" s="64">
        <v>846</v>
      </c>
      <c r="D51" s="64">
        <v>855</v>
      </c>
      <c r="E51" s="64">
        <v>864</v>
      </c>
      <c r="F51" s="64">
        <v>836</v>
      </c>
      <c r="G51" s="64">
        <v>864</v>
      </c>
      <c r="H51" s="64">
        <v>878</v>
      </c>
      <c r="I51" s="64">
        <v>875</v>
      </c>
      <c r="J51" s="64">
        <v>871</v>
      </c>
      <c r="K51" s="64">
        <v>861</v>
      </c>
      <c r="L51" s="64">
        <v>858</v>
      </c>
      <c r="M51" s="65">
        <v>839</v>
      </c>
      <c r="N51" s="63">
        <f t="shared" si="0"/>
        <v>861.08333333333337</v>
      </c>
    </row>
    <row r="52" spans="1:14" ht="12" customHeight="1" x14ac:dyDescent="0.2">
      <c r="A52" s="62" t="str">
        <f>'Pregnant Women Participating'!A52</f>
        <v>Navajo Nation, AZ</v>
      </c>
      <c r="B52" s="63">
        <v>441</v>
      </c>
      <c r="C52" s="64">
        <v>405</v>
      </c>
      <c r="D52" s="64">
        <v>425</v>
      </c>
      <c r="E52" s="64">
        <v>424</v>
      </c>
      <c r="F52" s="64">
        <v>421</v>
      </c>
      <c r="G52" s="64">
        <v>417</v>
      </c>
      <c r="H52" s="64">
        <v>402</v>
      </c>
      <c r="I52" s="64">
        <v>387</v>
      </c>
      <c r="J52" s="64">
        <v>409</v>
      </c>
      <c r="K52" s="64">
        <v>428</v>
      </c>
      <c r="L52" s="64">
        <v>423</v>
      </c>
      <c r="M52" s="65">
        <v>426</v>
      </c>
      <c r="N52" s="63">
        <f t="shared" si="0"/>
        <v>417.33333333333331</v>
      </c>
    </row>
    <row r="53" spans="1:14" ht="12" customHeight="1" x14ac:dyDescent="0.2">
      <c r="A53" s="62" t="str">
        <f>'Pregnant Women Participating'!A53</f>
        <v>Acoma, Canoncito &amp; Laguna, NM</v>
      </c>
      <c r="B53" s="63">
        <v>27</v>
      </c>
      <c r="C53" s="64">
        <v>33</v>
      </c>
      <c r="D53" s="64">
        <v>31</v>
      </c>
      <c r="E53" s="64">
        <v>34</v>
      </c>
      <c r="F53" s="64">
        <v>35</v>
      </c>
      <c r="G53" s="64">
        <v>35</v>
      </c>
      <c r="H53" s="64">
        <v>33</v>
      </c>
      <c r="I53" s="64">
        <v>33</v>
      </c>
      <c r="J53" s="64">
        <v>35</v>
      </c>
      <c r="K53" s="64">
        <v>33</v>
      </c>
      <c r="L53" s="64">
        <v>34</v>
      </c>
      <c r="M53" s="65">
        <v>40</v>
      </c>
      <c r="N53" s="63">
        <f t="shared" si="0"/>
        <v>33.583333333333336</v>
      </c>
    </row>
    <row r="54" spans="1:14" ht="12" customHeight="1" x14ac:dyDescent="0.2">
      <c r="A54" s="62" t="str">
        <f>'Pregnant Women Participating'!A54</f>
        <v>Eight Northern Pueblos, NM</v>
      </c>
      <c r="B54" s="63">
        <v>37</v>
      </c>
      <c r="C54" s="64">
        <v>36</v>
      </c>
      <c r="D54" s="64">
        <v>32</v>
      </c>
      <c r="E54" s="64">
        <v>43</v>
      </c>
      <c r="F54" s="64">
        <v>47</v>
      </c>
      <c r="G54" s="64">
        <v>45</v>
      </c>
      <c r="H54" s="64">
        <v>48</v>
      </c>
      <c r="I54" s="64">
        <v>45</v>
      </c>
      <c r="J54" s="64">
        <v>44</v>
      </c>
      <c r="K54" s="64">
        <v>48</v>
      </c>
      <c r="L54" s="64">
        <v>46</v>
      </c>
      <c r="M54" s="65">
        <v>51</v>
      </c>
      <c r="N54" s="63">
        <f t="shared" si="0"/>
        <v>43.5</v>
      </c>
    </row>
    <row r="55" spans="1:14" ht="12" customHeight="1" x14ac:dyDescent="0.2">
      <c r="A55" s="62" t="str">
        <f>'Pregnant Women Participating'!A55</f>
        <v>Five Sandoval Pueblos, NM</v>
      </c>
      <c r="B55" s="63">
        <v>24</v>
      </c>
      <c r="C55" s="64">
        <v>23</v>
      </c>
      <c r="D55" s="64">
        <v>24</v>
      </c>
      <c r="E55" s="64">
        <v>24</v>
      </c>
      <c r="F55" s="64">
        <v>25</v>
      </c>
      <c r="G55" s="64">
        <v>23</v>
      </c>
      <c r="H55" s="64">
        <v>28</v>
      </c>
      <c r="I55" s="64">
        <v>28</v>
      </c>
      <c r="J55" s="64">
        <v>29</v>
      </c>
      <c r="K55" s="64">
        <v>27</v>
      </c>
      <c r="L55" s="64">
        <v>30</v>
      </c>
      <c r="M55" s="65">
        <v>31</v>
      </c>
      <c r="N55" s="63">
        <f t="shared" si="0"/>
        <v>26.333333333333332</v>
      </c>
    </row>
    <row r="56" spans="1:14" ht="12" customHeight="1" x14ac:dyDescent="0.2">
      <c r="A56" s="62" t="str">
        <f>'Pregnant Women Participating'!A56</f>
        <v>Isleta Pueblo, NM</v>
      </c>
      <c r="B56" s="63">
        <v>162</v>
      </c>
      <c r="C56" s="64">
        <v>150</v>
      </c>
      <c r="D56" s="64">
        <v>148</v>
      </c>
      <c r="E56" s="64">
        <v>135</v>
      </c>
      <c r="F56" s="64">
        <v>127</v>
      </c>
      <c r="G56" s="64">
        <v>126</v>
      </c>
      <c r="H56" s="64">
        <v>123</v>
      </c>
      <c r="I56" s="64">
        <v>118</v>
      </c>
      <c r="J56" s="64">
        <v>117</v>
      </c>
      <c r="K56" s="64">
        <v>115</v>
      </c>
      <c r="L56" s="64">
        <v>122</v>
      </c>
      <c r="M56" s="65">
        <v>124</v>
      </c>
      <c r="N56" s="63">
        <f t="shared" si="0"/>
        <v>130.58333333333334</v>
      </c>
    </row>
    <row r="57" spans="1:14" ht="12" customHeight="1" x14ac:dyDescent="0.2">
      <c r="A57" s="62" t="str">
        <f>'Pregnant Women Participating'!A57</f>
        <v>San Felipe Pueblo, NM</v>
      </c>
      <c r="B57" s="63">
        <v>27</v>
      </c>
      <c r="C57" s="64">
        <v>27</v>
      </c>
      <c r="D57" s="64">
        <v>31</v>
      </c>
      <c r="E57" s="64">
        <v>33</v>
      </c>
      <c r="F57" s="64">
        <v>33</v>
      </c>
      <c r="G57" s="64">
        <v>31</v>
      </c>
      <c r="H57" s="64">
        <v>28</v>
      </c>
      <c r="I57" s="64">
        <v>27</v>
      </c>
      <c r="J57" s="64">
        <v>31</v>
      </c>
      <c r="K57" s="64">
        <v>30</v>
      </c>
      <c r="L57" s="64">
        <v>29</v>
      </c>
      <c r="M57" s="65">
        <v>26</v>
      </c>
      <c r="N57" s="63">
        <f t="shared" si="0"/>
        <v>29.416666666666668</v>
      </c>
    </row>
    <row r="58" spans="1:14" ht="12" customHeight="1" x14ac:dyDescent="0.2">
      <c r="A58" s="62" t="str">
        <f>'Pregnant Women Participating'!A58</f>
        <v>Santo Domingo Tribe, NM</v>
      </c>
      <c r="B58" s="63">
        <v>15</v>
      </c>
      <c r="C58" s="64">
        <v>14</v>
      </c>
      <c r="D58" s="64">
        <v>14</v>
      </c>
      <c r="E58" s="64">
        <v>5</v>
      </c>
      <c r="F58" s="64">
        <v>17</v>
      </c>
      <c r="G58" s="64">
        <v>18</v>
      </c>
      <c r="H58" s="64">
        <v>16</v>
      </c>
      <c r="I58" s="64">
        <v>17</v>
      </c>
      <c r="J58" s="64">
        <v>14</v>
      </c>
      <c r="K58" s="64">
        <v>15</v>
      </c>
      <c r="L58" s="64">
        <v>3</v>
      </c>
      <c r="M58" s="65">
        <v>13</v>
      </c>
      <c r="N58" s="63">
        <f t="shared" si="0"/>
        <v>13.416666666666666</v>
      </c>
    </row>
    <row r="59" spans="1:14" ht="12" customHeight="1" x14ac:dyDescent="0.2">
      <c r="A59" s="62" t="str">
        <f>'Pregnant Women Participating'!A59</f>
        <v>Zuni Pueblo, NM</v>
      </c>
      <c r="B59" s="63">
        <v>33</v>
      </c>
      <c r="C59" s="64">
        <v>33</v>
      </c>
      <c r="D59" s="64">
        <v>33</v>
      </c>
      <c r="E59" s="64">
        <v>31</v>
      </c>
      <c r="F59" s="64">
        <v>30</v>
      </c>
      <c r="G59" s="64">
        <v>30</v>
      </c>
      <c r="H59" s="64">
        <v>31</v>
      </c>
      <c r="I59" s="64">
        <v>29</v>
      </c>
      <c r="J59" s="64">
        <v>29</v>
      </c>
      <c r="K59" s="64">
        <v>29</v>
      </c>
      <c r="L59" s="64">
        <v>31</v>
      </c>
      <c r="M59" s="65">
        <v>30</v>
      </c>
      <c r="N59" s="63">
        <f t="shared" si="0"/>
        <v>30.75</v>
      </c>
    </row>
    <row r="60" spans="1:14" ht="12" customHeight="1" x14ac:dyDescent="0.2">
      <c r="A60" s="62" t="str">
        <f>'Pregnant Women Participating'!A60</f>
        <v>Cherokee Nation, OK</v>
      </c>
      <c r="B60" s="63">
        <v>1264</v>
      </c>
      <c r="C60" s="64">
        <v>1218</v>
      </c>
      <c r="D60" s="64">
        <v>1192</v>
      </c>
      <c r="E60" s="64">
        <v>1178</v>
      </c>
      <c r="F60" s="64">
        <v>1109</v>
      </c>
      <c r="G60" s="64">
        <v>1095</v>
      </c>
      <c r="H60" s="64">
        <v>1056</v>
      </c>
      <c r="I60" s="64">
        <v>1036</v>
      </c>
      <c r="J60" s="64">
        <v>1020</v>
      </c>
      <c r="K60" s="64">
        <v>1051</v>
      </c>
      <c r="L60" s="64">
        <v>1028</v>
      </c>
      <c r="M60" s="65">
        <v>1024</v>
      </c>
      <c r="N60" s="63">
        <f t="shared" si="0"/>
        <v>1105.9166666666667</v>
      </c>
    </row>
    <row r="61" spans="1:14" ht="12" customHeight="1" x14ac:dyDescent="0.2">
      <c r="A61" s="62" t="str">
        <f>'Pregnant Women Participating'!A61</f>
        <v>Chickasaw Nation, OK</v>
      </c>
      <c r="B61" s="63">
        <v>624</v>
      </c>
      <c r="C61" s="64">
        <v>582</v>
      </c>
      <c r="D61" s="64">
        <v>575</v>
      </c>
      <c r="E61" s="64">
        <v>568</v>
      </c>
      <c r="F61" s="64">
        <v>558</v>
      </c>
      <c r="G61" s="64">
        <v>549</v>
      </c>
      <c r="H61" s="64">
        <v>535</v>
      </c>
      <c r="I61" s="64">
        <v>536</v>
      </c>
      <c r="J61" s="64">
        <v>529</v>
      </c>
      <c r="K61" s="64">
        <v>535</v>
      </c>
      <c r="L61" s="64">
        <v>546</v>
      </c>
      <c r="M61" s="65">
        <v>538</v>
      </c>
      <c r="N61" s="63">
        <f t="shared" si="0"/>
        <v>556.25</v>
      </c>
    </row>
    <row r="62" spans="1:14" ht="12" customHeight="1" x14ac:dyDescent="0.2">
      <c r="A62" s="62" t="str">
        <f>'Pregnant Women Participating'!A62</f>
        <v>Choctaw Nation, OK</v>
      </c>
      <c r="B62" s="63">
        <v>806</v>
      </c>
      <c r="C62" s="64">
        <v>792</v>
      </c>
      <c r="D62" s="64">
        <v>791</v>
      </c>
      <c r="E62" s="64">
        <v>765</v>
      </c>
      <c r="F62" s="64">
        <v>729</v>
      </c>
      <c r="G62" s="64">
        <v>753</v>
      </c>
      <c r="H62" s="64">
        <v>738</v>
      </c>
      <c r="I62" s="64">
        <v>736</v>
      </c>
      <c r="J62" s="64">
        <v>726</v>
      </c>
      <c r="K62" s="64">
        <v>707</v>
      </c>
      <c r="L62" s="64">
        <v>724</v>
      </c>
      <c r="M62" s="65">
        <v>726</v>
      </c>
      <c r="N62" s="63">
        <f t="shared" si="0"/>
        <v>749.41666666666663</v>
      </c>
    </row>
    <row r="63" spans="1:14" ht="12" customHeight="1" x14ac:dyDescent="0.2">
      <c r="A63" s="62" t="str">
        <f>'Pregnant Women Participating'!A63</f>
        <v>Citizen Potawatomi Nation, OK</v>
      </c>
      <c r="B63" s="63">
        <v>189</v>
      </c>
      <c r="C63" s="64">
        <v>179</v>
      </c>
      <c r="D63" s="64">
        <v>175</v>
      </c>
      <c r="E63" s="64">
        <v>174</v>
      </c>
      <c r="F63" s="64">
        <v>182</v>
      </c>
      <c r="G63" s="64">
        <v>175</v>
      </c>
      <c r="H63" s="64">
        <v>173</v>
      </c>
      <c r="I63" s="64">
        <v>177</v>
      </c>
      <c r="J63" s="64">
        <v>192</v>
      </c>
      <c r="K63" s="64">
        <v>182</v>
      </c>
      <c r="L63" s="64">
        <v>188</v>
      </c>
      <c r="M63" s="65">
        <v>189</v>
      </c>
      <c r="N63" s="63">
        <f t="shared" si="0"/>
        <v>181.25</v>
      </c>
    </row>
    <row r="64" spans="1:14" ht="12" customHeight="1" x14ac:dyDescent="0.2">
      <c r="A64" s="62" t="str">
        <f>'Pregnant Women Participating'!A64</f>
        <v>Inter-Tribal Council, OK</v>
      </c>
      <c r="B64" s="63">
        <v>108</v>
      </c>
      <c r="C64" s="64">
        <v>97</v>
      </c>
      <c r="D64" s="64">
        <v>96</v>
      </c>
      <c r="E64" s="64">
        <v>99</v>
      </c>
      <c r="F64" s="64">
        <v>96</v>
      </c>
      <c r="G64" s="64">
        <v>103</v>
      </c>
      <c r="H64" s="64">
        <v>98</v>
      </c>
      <c r="I64" s="64">
        <v>90</v>
      </c>
      <c r="J64" s="64">
        <v>83</v>
      </c>
      <c r="K64" s="64">
        <v>84</v>
      </c>
      <c r="L64" s="64">
        <v>85</v>
      </c>
      <c r="M64" s="65">
        <v>86</v>
      </c>
      <c r="N64" s="63">
        <f t="shared" si="0"/>
        <v>93.75</v>
      </c>
    </row>
    <row r="65" spans="1:14" ht="12" customHeight="1" x14ac:dyDescent="0.2">
      <c r="A65" s="62" t="str">
        <f>'Pregnant Women Participating'!A65</f>
        <v>Muscogee Creek Nation, OK</v>
      </c>
      <c r="B65" s="63">
        <v>321</v>
      </c>
      <c r="C65" s="64">
        <v>310</v>
      </c>
      <c r="D65" s="64">
        <v>306</v>
      </c>
      <c r="E65" s="64">
        <v>308</v>
      </c>
      <c r="F65" s="64">
        <v>321</v>
      </c>
      <c r="G65" s="64">
        <v>312</v>
      </c>
      <c r="H65" s="64">
        <v>312</v>
      </c>
      <c r="I65" s="64">
        <v>310</v>
      </c>
      <c r="J65" s="64">
        <v>309</v>
      </c>
      <c r="K65" s="64">
        <v>335</v>
      </c>
      <c r="L65" s="64">
        <v>326</v>
      </c>
      <c r="M65" s="65">
        <v>315</v>
      </c>
      <c r="N65" s="63">
        <f t="shared" si="0"/>
        <v>315.41666666666669</v>
      </c>
    </row>
    <row r="66" spans="1:14" ht="12" customHeight="1" x14ac:dyDescent="0.2">
      <c r="A66" s="62" t="str">
        <f>'Pregnant Women Participating'!A66</f>
        <v>Osage Tribal Council, OK</v>
      </c>
      <c r="B66" s="63">
        <v>449</v>
      </c>
      <c r="C66" s="64">
        <v>427</v>
      </c>
      <c r="D66" s="64">
        <v>413</v>
      </c>
      <c r="E66" s="64">
        <v>412</v>
      </c>
      <c r="F66" s="64">
        <v>390</v>
      </c>
      <c r="G66" s="64">
        <v>386</v>
      </c>
      <c r="H66" s="64">
        <v>383</v>
      </c>
      <c r="I66" s="64">
        <v>382</v>
      </c>
      <c r="J66" s="64">
        <v>389</v>
      </c>
      <c r="K66" s="64">
        <v>384</v>
      </c>
      <c r="L66" s="64">
        <v>357</v>
      </c>
      <c r="M66" s="65">
        <v>343</v>
      </c>
      <c r="N66" s="63">
        <f t="shared" si="0"/>
        <v>392.91666666666669</v>
      </c>
    </row>
    <row r="67" spans="1:14" ht="12" customHeight="1" x14ac:dyDescent="0.2">
      <c r="A67" s="62" t="str">
        <f>'Pregnant Women Participating'!A67</f>
        <v>Otoe-Missouria Tribe, OK</v>
      </c>
      <c r="B67" s="63">
        <v>60</v>
      </c>
      <c r="C67" s="64">
        <v>57</v>
      </c>
      <c r="D67" s="64">
        <v>55</v>
      </c>
      <c r="E67" s="64">
        <v>61</v>
      </c>
      <c r="F67" s="64">
        <v>63</v>
      </c>
      <c r="G67" s="64">
        <v>63</v>
      </c>
      <c r="H67" s="64">
        <v>65</v>
      </c>
      <c r="I67" s="64">
        <v>66</v>
      </c>
      <c r="J67" s="64">
        <v>70</v>
      </c>
      <c r="K67" s="64">
        <v>75</v>
      </c>
      <c r="L67" s="64">
        <v>72</v>
      </c>
      <c r="M67" s="65">
        <v>76</v>
      </c>
      <c r="N67" s="63">
        <f t="shared" si="0"/>
        <v>65.25</v>
      </c>
    </row>
    <row r="68" spans="1:14" ht="12" customHeight="1" x14ac:dyDescent="0.2">
      <c r="A68" s="62" t="str">
        <f>'Pregnant Women Participating'!A68</f>
        <v>Wichita, Caddo &amp; Delaware (WCD), OK</v>
      </c>
      <c r="B68" s="63">
        <v>564</v>
      </c>
      <c r="C68" s="64">
        <v>553</v>
      </c>
      <c r="D68" s="64">
        <v>561</v>
      </c>
      <c r="E68" s="64">
        <v>593</v>
      </c>
      <c r="F68" s="64">
        <v>563</v>
      </c>
      <c r="G68" s="64">
        <v>548</v>
      </c>
      <c r="H68" s="64">
        <v>542</v>
      </c>
      <c r="I68" s="64">
        <v>560</v>
      </c>
      <c r="J68" s="64">
        <v>559</v>
      </c>
      <c r="K68" s="64">
        <v>575</v>
      </c>
      <c r="L68" s="64">
        <v>536</v>
      </c>
      <c r="M68" s="65">
        <v>540</v>
      </c>
      <c r="N68" s="63">
        <f t="shared" si="0"/>
        <v>557.83333333333337</v>
      </c>
    </row>
    <row r="69" spans="1:14" s="70" customFormat="1" ht="24.75" customHeight="1" x14ac:dyDescent="0.2">
      <c r="A69" s="66" t="str">
        <f>'Pregnant Women Participating'!A69</f>
        <v>Southwest Region</v>
      </c>
      <c r="B69" s="67">
        <v>162256</v>
      </c>
      <c r="C69" s="68">
        <v>158131</v>
      </c>
      <c r="D69" s="68">
        <v>156871</v>
      </c>
      <c r="E69" s="68">
        <v>157216</v>
      </c>
      <c r="F69" s="68">
        <v>155983</v>
      </c>
      <c r="G69" s="68">
        <v>155148</v>
      </c>
      <c r="H69" s="68">
        <v>154870</v>
      </c>
      <c r="I69" s="68">
        <v>154776</v>
      </c>
      <c r="J69" s="68">
        <v>154516</v>
      </c>
      <c r="K69" s="68">
        <v>155223</v>
      </c>
      <c r="L69" s="68">
        <v>153185</v>
      </c>
      <c r="M69" s="69">
        <v>153478</v>
      </c>
      <c r="N69" s="67">
        <f t="shared" si="0"/>
        <v>155971.08333333334</v>
      </c>
    </row>
    <row r="70" spans="1:14" ht="12" customHeight="1" x14ac:dyDescent="0.2">
      <c r="A70" s="62" t="str">
        <f>'Pregnant Women Participating'!A70</f>
        <v>Colorado</v>
      </c>
      <c r="B70" s="63">
        <v>10385</v>
      </c>
      <c r="C70" s="64">
        <v>10165</v>
      </c>
      <c r="D70" s="64">
        <v>10098</v>
      </c>
      <c r="E70" s="64">
        <v>10240</v>
      </c>
      <c r="F70" s="64">
        <v>10240</v>
      </c>
      <c r="G70" s="64">
        <v>10097</v>
      </c>
      <c r="H70" s="64">
        <v>10140</v>
      </c>
      <c r="I70" s="64">
        <v>10040</v>
      </c>
      <c r="J70" s="64">
        <v>9978</v>
      </c>
      <c r="K70" s="64">
        <v>10005</v>
      </c>
      <c r="L70" s="64">
        <v>9949</v>
      </c>
      <c r="M70" s="65">
        <v>9945</v>
      </c>
      <c r="N70" s="63">
        <f t="shared" si="0"/>
        <v>10106.833333333334</v>
      </c>
    </row>
    <row r="71" spans="1:14" ht="12" customHeight="1" x14ac:dyDescent="0.2">
      <c r="A71" s="62" t="str">
        <f>'Pregnant Women Participating'!A71</f>
        <v>Kansas</v>
      </c>
      <c r="B71" s="63">
        <v>6526</v>
      </c>
      <c r="C71" s="64">
        <v>6322</v>
      </c>
      <c r="D71" s="64">
        <v>6414</v>
      </c>
      <c r="E71" s="64">
        <v>6412</v>
      </c>
      <c r="F71" s="64">
        <v>6308</v>
      </c>
      <c r="G71" s="64">
        <v>6251</v>
      </c>
      <c r="H71" s="64">
        <v>6277</v>
      </c>
      <c r="I71" s="64">
        <v>6252</v>
      </c>
      <c r="J71" s="64">
        <v>6214</v>
      </c>
      <c r="K71" s="64">
        <v>6227</v>
      </c>
      <c r="L71" s="64">
        <v>6156</v>
      </c>
      <c r="M71" s="65">
        <v>6096</v>
      </c>
      <c r="N71" s="63">
        <f t="shared" si="0"/>
        <v>6287.916666666667</v>
      </c>
    </row>
    <row r="72" spans="1:14" ht="12" customHeight="1" x14ac:dyDescent="0.2">
      <c r="A72" s="62" t="str">
        <f>'Pregnant Women Participating'!A72</f>
        <v>Missouri</v>
      </c>
      <c r="B72" s="63">
        <v>17071</v>
      </c>
      <c r="C72" s="64">
        <v>16473</v>
      </c>
      <c r="D72" s="64">
        <v>16239</v>
      </c>
      <c r="E72" s="64">
        <v>16290</v>
      </c>
      <c r="F72" s="64">
        <v>15854</v>
      </c>
      <c r="G72" s="64">
        <v>15890</v>
      </c>
      <c r="H72" s="64">
        <v>16005</v>
      </c>
      <c r="I72" s="64">
        <v>16020</v>
      </c>
      <c r="J72" s="64">
        <v>16065</v>
      </c>
      <c r="K72" s="64">
        <v>16319</v>
      </c>
      <c r="L72" s="64">
        <v>16312</v>
      </c>
      <c r="M72" s="65">
        <v>16318</v>
      </c>
      <c r="N72" s="63">
        <f t="shared" si="0"/>
        <v>16238</v>
      </c>
    </row>
    <row r="73" spans="1:14" ht="12" customHeight="1" x14ac:dyDescent="0.2">
      <c r="A73" s="62" t="str">
        <f>'Pregnant Women Participating'!A73</f>
        <v>Montana</v>
      </c>
      <c r="B73" s="63">
        <v>1678</v>
      </c>
      <c r="C73" s="64">
        <v>1648</v>
      </c>
      <c r="D73" s="64">
        <v>1646</v>
      </c>
      <c r="E73" s="64">
        <v>1635</v>
      </c>
      <c r="F73" s="64">
        <v>1616</v>
      </c>
      <c r="G73" s="64">
        <v>1589</v>
      </c>
      <c r="H73" s="64">
        <v>1580</v>
      </c>
      <c r="I73" s="64">
        <v>1556</v>
      </c>
      <c r="J73" s="64">
        <v>1537</v>
      </c>
      <c r="K73" s="64">
        <v>1571</v>
      </c>
      <c r="L73" s="64">
        <v>1577</v>
      </c>
      <c r="M73" s="65">
        <v>1568</v>
      </c>
      <c r="N73" s="63">
        <f t="shared" si="0"/>
        <v>1600.0833333333333</v>
      </c>
    </row>
    <row r="74" spans="1:14" ht="12" customHeight="1" x14ac:dyDescent="0.2">
      <c r="A74" s="62" t="str">
        <f>'Pregnant Women Participating'!A74</f>
        <v>Nebraska</v>
      </c>
      <c r="B74" s="63">
        <v>5198</v>
      </c>
      <c r="C74" s="64">
        <v>5176</v>
      </c>
      <c r="D74" s="64">
        <v>5096</v>
      </c>
      <c r="E74" s="64">
        <v>5117</v>
      </c>
      <c r="F74" s="64">
        <v>4960</v>
      </c>
      <c r="G74" s="64">
        <v>4894</v>
      </c>
      <c r="H74" s="64">
        <v>4944</v>
      </c>
      <c r="I74" s="64">
        <v>4882</v>
      </c>
      <c r="J74" s="64">
        <v>4856</v>
      </c>
      <c r="K74" s="64">
        <v>4881</v>
      </c>
      <c r="L74" s="64">
        <v>4801</v>
      </c>
      <c r="M74" s="65">
        <v>4796</v>
      </c>
      <c r="N74" s="63">
        <f t="shared" si="0"/>
        <v>4966.75</v>
      </c>
    </row>
    <row r="75" spans="1:14" ht="12" customHeight="1" x14ac:dyDescent="0.2">
      <c r="A75" s="62" t="str">
        <f>'Pregnant Women Participating'!A75</f>
        <v>North Dakota</v>
      </c>
      <c r="B75" s="63">
        <v>1458</v>
      </c>
      <c r="C75" s="64">
        <v>1427</v>
      </c>
      <c r="D75" s="64">
        <v>1400</v>
      </c>
      <c r="E75" s="64">
        <v>1459</v>
      </c>
      <c r="F75" s="64">
        <v>1439</v>
      </c>
      <c r="G75" s="64">
        <v>1415</v>
      </c>
      <c r="H75" s="64">
        <v>1410</v>
      </c>
      <c r="I75" s="64">
        <v>1385</v>
      </c>
      <c r="J75" s="64">
        <v>1361</v>
      </c>
      <c r="K75" s="64">
        <v>1379</v>
      </c>
      <c r="L75" s="64">
        <v>1410</v>
      </c>
      <c r="M75" s="65">
        <v>1413</v>
      </c>
      <c r="N75" s="63">
        <f t="shared" si="0"/>
        <v>1413</v>
      </c>
    </row>
    <row r="76" spans="1:14" ht="12" customHeight="1" x14ac:dyDescent="0.2">
      <c r="A76" s="62" t="str">
        <f>'Pregnant Women Participating'!A76</f>
        <v>South Dakota</v>
      </c>
      <c r="B76" s="63">
        <v>2005</v>
      </c>
      <c r="C76" s="64">
        <v>1951</v>
      </c>
      <c r="D76" s="64">
        <v>1940</v>
      </c>
      <c r="E76" s="64">
        <v>1919</v>
      </c>
      <c r="F76" s="64">
        <v>1850</v>
      </c>
      <c r="G76" s="64">
        <v>1817</v>
      </c>
      <c r="H76" s="64">
        <v>1768</v>
      </c>
      <c r="I76" s="64">
        <v>1757</v>
      </c>
      <c r="J76" s="64">
        <v>1722</v>
      </c>
      <c r="K76" s="64">
        <v>1731</v>
      </c>
      <c r="L76" s="64">
        <v>1746</v>
      </c>
      <c r="M76" s="65">
        <v>1732</v>
      </c>
      <c r="N76" s="63">
        <f t="shared" si="0"/>
        <v>1828.1666666666667</v>
      </c>
    </row>
    <row r="77" spans="1:14" ht="12" customHeight="1" x14ac:dyDescent="0.2">
      <c r="A77" s="62" t="str">
        <f>'Pregnant Women Participating'!A77</f>
        <v>Wyoming</v>
      </c>
      <c r="B77" s="63">
        <v>1072</v>
      </c>
      <c r="C77" s="64">
        <v>1044</v>
      </c>
      <c r="D77" s="64">
        <v>1053</v>
      </c>
      <c r="E77" s="64">
        <v>1073</v>
      </c>
      <c r="F77" s="64">
        <v>1050</v>
      </c>
      <c r="G77" s="64">
        <v>1038</v>
      </c>
      <c r="H77" s="64">
        <v>1003</v>
      </c>
      <c r="I77" s="64">
        <v>974</v>
      </c>
      <c r="J77" s="64">
        <v>978</v>
      </c>
      <c r="K77" s="64">
        <v>967</v>
      </c>
      <c r="L77" s="64">
        <v>953</v>
      </c>
      <c r="M77" s="65">
        <v>937</v>
      </c>
      <c r="N77" s="63">
        <f t="shared" si="0"/>
        <v>1011.8333333333334</v>
      </c>
    </row>
    <row r="78" spans="1:14" ht="12" customHeight="1" x14ac:dyDescent="0.2">
      <c r="A78" s="62" t="str">
        <f>'Pregnant Women Participating'!A78</f>
        <v>Ute Mountain Ute Tribe, CO</v>
      </c>
      <c r="B78" s="63">
        <v>17</v>
      </c>
      <c r="C78" s="64">
        <v>23</v>
      </c>
      <c r="D78" s="64">
        <v>24</v>
      </c>
      <c r="E78" s="64">
        <v>23</v>
      </c>
      <c r="F78" s="64">
        <v>24</v>
      </c>
      <c r="G78" s="64">
        <v>23</v>
      </c>
      <c r="H78" s="64">
        <v>19</v>
      </c>
      <c r="I78" s="64">
        <v>19</v>
      </c>
      <c r="J78" s="64">
        <v>15</v>
      </c>
      <c r="K78" s="64">
        <v>22</v>
      </c>
      <c r="L78" s="64">
        <v>21</v>
      </c>
      <c r="M78" s="65">
        <v>14</v>
      </c>
      <c r="N78" s="63">
        <f t="shared" si="0"/>
        <v>20.333333333333332</v>
      </c>
    </row>
    <row r="79" spans="1:14" ht="12" customHeight="1" x14ac:dyDescent="0.2">
      <c r="A79" s="62" t="str">
        <f>'Pregnant Women Participating'!A79</f>
        <v>Omaha Sioux, NE</v>
      </c>
      <c r="B79" s="63">
        <v>37</v>
      </c>
      <c r="C79" s="64">
        <v>42</v>
      </c>
      <c r="D79" s="64">
        <v>43</v>
      </c>
      <c r="E79" s="64">
        <v>43</v>
      </c>
      <c r="F79" s="64">
        <v>40</v>
      </c>
      <c r="G79" s="64">
        <v>40</v>
      </c>
      <c r="H79" s="64">
        <v>36</v>
      </c>
      <c r="I79" s="64">
        <v>41</v>
      </c>
      <c r="J79" s="64">
        <v>42</v>
      </c>
      <c r="K79" s="64">
        <v>41</v>
      </c>
      <c r="L79" s="64">
        <v>44</v>
      </c>
      <c r="M79" s="65">
        <v>43</v>
      </c>
      <c r="N79" s="63">
        <f t="shared" si="0"/>
        <v>41</v>
      </c>
    </row>
    <row r="80" spans="1:14" ht="12" customHeight="1" x14ac:dyDescent="0.2">
      <c r="A80" s="62" t="str">
        <f>'Pregnant Women Participating'!A80</f>
        <v>Santee Sioux, NE</v>
      </c>
      <c r="B80" s="63">
        <v>12</v>
      </c>
      <c r="C80" s="64">
        <v>14</v>
      </c>
      <c r="D80" s="64">
        <v>14</v>
      </c>
      <c r="E80" s="64">
        <v>13</v>
      </c>
      <c r="F80" s="64">
        <v>15</v>
      </c>
      <c r="G80" s="64">
        <v>13</v>
      </c>
      <c r="H80" s="64">
        <v>15</v>
      </c>
      <c r="I80" s="64">
        <v>15</v>
      </c>
      <c r="J80" s="64">
        <v>14</v>
      </c>
      <c r="K80" s="64">
        <v>15</v>
      </c>
      <c r="L80" s="64">
        <v>18</v>
      </c>
      <c r="M80" s="65">
        <v>16</v>
      </c>
      <c r="N80" s="63">
        <f t="shared" si="0"/>
        <v>14.5</v>
      </c>
    </row>
    <row r="81" spans="1:14" ht="12" customHeight="1" x14ac:dyDescent="0.2">
      <c r="A81" s="62" t="str">
        <f>'Pregnant Women Participating'!A81</f>
        <v>Winnebago Tribe, NE</v>
      </c>
      <c r="B81" s="63">
        <v>37</v>
      </c>
      <c r="C81" s="64">
        <v>30</v>
      </c>
      <c r="D81" s="64">
        <v>27</v>
      </c>
      <c r="E81" s="64">
        <v>22</v>
      </c>
      <c r="F81" s="64">
        <v>19</v>
      </c>
      <c r="G81" s="64">
        <v>15</v>
      </c>
      <c r="H81" s="64">
        <v>18</v>
      </c>
      <c r="I81" s="64">
        <v>21</v>
      </c>
      <c r="J81" s="64">
        <v>20</v>
      </c>
      <c r="K81" s="64">
        <v>27</v>
      </c>
      <c r="L81" s="64">
        <v>28</v>
      </c>
      <c r="M81" s="65">
        <v>26</v>
      </c>
      <c r="N81" s="63">
        <f t="shared" si="0"/>
        <v>24.166666666666668</v>
      </c>
    </row>
    <row r="82" spans="1:14" ht="12" customHeight="1" x14ac:dyDescent="0.2">
      <c r="A82" s="62" t="str">
        <f>'Pregnant Women Participating'!A82</f>
        <v>Standing Rock Sioux Tribe, ND</v>
      </c>
      <c r="B82" s="63">
        <v>48</v>
      </c>
      <c r="C82" s="64">
        <v>54</v>
      </c>
      <c r="D82" s="64">
        <v>52</v>
      </c>
      <c r="E82" s="64">
        <v>51</v>
      </c>
      <c r="F82" s="64">
        <v>48</v>
      </c>
      <c r="G82" s="64">
        <v>49</v>
      </c>
      <c r="H82" s="64">
        <v>49</v>
      </c>
      <c r="I82" s="64">
        <v>42</v>
      </c>
      <c r="J82" s="64">
        <v>49</v>
      </c>
      <c r="K82" s="64">
        <v>44</v>
      </c>
      <c r="L82" s="64">
        <v>53</v>
      </c>
      <c r="M82" s="65">
        <v>58</v>
      </c>
      <c r="N82" s="63">
        <f t="shared" si="0"/>
        <v>49.75</v>
      </c>
    </row>
    <row r="83" spans="1:14" ht="12" customHeight="1" x14ac:dyDescent="0.2">
      <c r="A83" s="62" t="str">
        <f>'Pregnant Women Participating'!A83</f>
        <v>Three Affiliated Tribes, ND</v>
      </c>
      <c r="B83" s="63">
        <v>27</v>
      </c>
      <c r="C83" s="64">
        <v>25</v>
      </c>
      <c r="D83" s="64">
        <v>26</v>
      </c>
      <c r="E83" s="64">
        <v>25</v>
      </c>
      <c r="F83" s="64">
        <v>19</v>
      </c>
      <c r="G83" s="64">
        <v>18</v>
      </c>
      <c r="H83" s="64">
        <v>21</v>
      </c>
      <c r="I83" s="64">
        <v>25</v>
      </c>
      <c r="J83" s="64">
        <v>25</v>
      </c>
      <c r="K83" s="64">
        <v>24</v>
      </c>
      <c r="L83" s="64">
        <v>25</v>
      </c>
      <c r="M83" s="65">
        <v>24</v>
      </c>
      <c r="N83" s="63">
        <f t="shared" si="0"/>
        <v>23.666666666666668</v>
      </c>
    </row>
    <row r="84" spans="1:14" ht="12" customHeight="1" x14ac:dyDescent="0.2">
      <c r="A84" s="62" t="str">
        <f>'Pregnant Women Participating'!A84</f>
        <v>Cheyenne River Sioux, SD</v>
      </c>
      <c r="B84" s="63">
        <v>62</v>
      </c>
      <c r="C84" s="64">
        <v>81</v>
      </c>
      <c r="D84" s="64">
        <v>78</v>
      </c>
      <c r="E84" s="64">
        <v>72</v>
      </c>
      <c r="F84" s="64">
        <v>75</v>
      </c>
      <c r="G84" s="64">
        <v>73</v>
      </c>
      <c r="H84" s="64">
        <v>78</v>
      </c>
      <c r="I84" s="64">
        <v>80</v>
      </c>
      <c r="J84" s="64">
        <v>77</v>
      </c>
      <c r="K84" s="64">
        <v>70</v>
      </c>
      <c r="L84" s="64">
        <v>69</v>
      </c>
      <c r="M84" s="65">
        <v>70</v>
      </c>
      <c r="N84" s="63">
        <f t="shared" si="0"/>
        <v>73.75</v>
      </c>
    </row>
    <row r="85" spans="1:14" ht="12" customHeight="1" x14ac:dyDescent="0.2">
      <c r="A85" s="62" t="str">
        <f>'Pregnant Women Participating'!A85</f>
        <v>Rosebud Sioux, SD</v>
      </c>
      <c r="B85" s="63">
        <v>94</v>
      </c>
      <c r="C85" s="64">
        <v>104</v>
      </c>
      <c r="D85" s="64">
        <v>106</v>
      </c>
      <c r="E85" s="64">
        <v>110</v>
      </c>
      <c r="F85" s="64">
        <v>105</v>
      </c>
      <c r="G85" s="64">
        <v>108</v>
      </c>
      <c r="H85" s="64">
        <v>113</v>
      </c>
      <c r="I85" s="64">
        <v>114</v>
      </c>
      <c r="J85" s="64">
        <v>110</v>
      </c>
      <c r="K85" s="64">
        <v>119</v>
      </c>
      <c r="L85" s="64">
        <v>121</v>
      </c>
      <c r="M85" s="65">
        <v>122</v>
      </c>
      <c r="N85" s="63">
        <f t="shared" si="0"/>
        <v>110.5</v>
      </c>
    </row>
    <row r="86" spans="1:14" ht="12" customHeight="1" x14ac:dyDescent="0.2">
      <c r="A86" s="62" t="str">
        <f>'Pregnant Women Participating'!A86</f>
        <v>Northern Arapahoe, WY</v>
      </c>
      <c r="B86" s="63">
        <v>31</v>
      </c>
      <c r="C86" s="64">
        <v>35</v>
      </c>
      <c r="D86" s="64">
        <v>32</v>
      </c>
      <c r="E86" s="64">
        <v>34</v>
      </c>
      <c r="F86" s="64">
        <v>28</v>
      </c>
      <c r="G86" s="64">
        <v>31</v>
      </c>
      <c r="H86" s="64">
        <v>28</v>
      </c>
      <c r="I86" s="64">
        <v>24</v>
      </c>
      <c r="J86" s="64">
        <v>29</v>
      </c>
      <c r="K86" s="64">
        <v>32</v>
      </c>
      <c r="L86" s="64">
        <v>32</v>
      </c>
      <c r="M86" s="65">
        <v>32</v>
      </c>
      <c r="N86" s="63">
        <f t="shared" si="0"/>
        <v>30.666666666666668</v>
      </c>
    </row>
    <row r="87" spans="1:14" ht="12" customHeight="1" x14ac:dyDescent="0.2">
      <c r="A87" s="62" t="str">
        <f>'Pregnant Women Participating'!A87</f>
        <v>Shoshone Tribe, WY</v>
      </c>
      <c r="B87" s="63">
        <v>13</v>
      </c>
      <c r="C87" s="64">
        <v>14</v>
      </c>
      <c r="D87" s="64">
        <v>16</v>
      </c>
      <c r="E87" s="64">
        <v>14</v>
      </c>
      <c r="F87" s="64">
        <v>16</v>
      </c>
      <c r="G87" s="64">
        <v>17</v>
      </c>
      <c r="H87" s="64">
        <v>22</v>
      </c>
      <c r="I87" s="64">
        <v>23</v>
      </c>
      <c r="J87" s="64">
        <v>24</v>
      </c>
      <c r="K87" s="64">
        <v>27</v>
      </c>
      <c r="L87" s="64">
        <v>27</v>
      </c>
      <c r="M87" s="65">
        <v>27</v>
      </c>
      <c r="N87" s="63">
        <f t="shared" si="0"/>
        <v>20</v>
      </c>
    </row>
    <row r="88" spans="1:14" s="70" customFormat="1" ht="24.75" customHeight="1" x14ac:dyDescent="0.2">
      <c r="A88" s="66" t="str">
        <f>'Pregnant Women Participating'!A88</f>
        <v>Mountain Plains</v>
      </c>
      <c r="B88" s="67">
        <v>45771</v>
      </c>
      <c r="C88" s="68">
        <v>44628</v>
      </c>
      <c r="D88" s="68">
        <v>44304</v>
      </c>
      <c r="E88" s="68">
        <v>44552</v>
      </c>
      <c r="F88" s="68">
        <v>43706</v>
      </c>
      <c r="G88" s="68">
        <v>43378</v>
      </c>
      <c r="H88" s="68">
        <v>43526</v>
      </c>
      <c r="I88" s="68">
        <v>43270</v>
      </c>
      <c r="J88" s="68">
        <v>43116</v>
      </c>
      <c r="K88" s="68">
        <v>43501</v>
      </c>
      <c r="L88" s="68">
        <v>43342</v>
      </c>
      <c r="M88" s="69">
        <v>43237</v>
      </c>
      <c r="N88" s="67">
        <f t="shared" si="0"/>
        <v>43860.916666666664</v>
      </c>
    </row>
    <row r="89" spans="1:14" ht="12" customHeight="1" x14ac:dyDescent="0.2">
      <c r="A89" s="71" t="str">
        <f>'Pregnant Women Participating'!A89</f>
        <v>Alaska</v>
      </c>
      <c r="B89" s="63">
        <v>1371</v>
      </c>
      <c r="C89" s="64">
        <v>1335</v>
      </c>
      <c r="D89" s="64">
        <v>1311</v>
      </c>
      <c r="E89" s="64">
        <v>1298</v>
      </c>
      <c r="F89" s="64">
        <v>1282</v>
      </c>
      <c r="G89" s="64">
        <v>1274</v>
      </c>
      <c r="H89" s="64">
        <v>1275</v>
      </c>
      <c r="I89" s="64">
        <v>1295</v>
      </c>
      <c r="J89" s="64">
        <v>1302</v>
      </c>
      <c r="K89" s="64">
        <v>1290</v>
      </c>
      <c r="L89" s="64">
        <v>1276</v>
      </c>
      <c r="M89" s="65">
        <v>1255</v>
      </c>
      <c r="N89" s="63">
        <f t="shared" si="0"/>
        <v>1297</v>
      </c>
    </row>
    <row r="90" spans="1:14" ht="12" customHeight="1" x14ac:dyDescent="0.2">
      <c r="A90" s="71" t="str">
        <f>'Pregnant Women Participating'!A90</f>
        <v>American Samoa</v>
      </c>
      <c r="B90" s="63">
        <v>344</v>
      </c>
      <c r="C90" s="64">
        <v>345</v>
      </c>
      <c r="D90" s="64">
        <v>341</v>
      </c>
      <c r="E90" s="64">
        <v>336</v>
      </c>
      <c r="F90" s="64">
        <v>339</v>
      </c>
      <c r="G90" s="64">
        <v>333</v>
      </c>
      <c r="H90" s="64">
        <v>324</v>
      </c>
      <c r="I90" s="64">
        <v>337</v>
      </c>
      <c r="J90" s="64">
        <v>351</v>
      </c>
      <c r="K90" s="64">
        <v>360</v>
      </c>
      <c r="L90" s="64">
        <v>381</v>
      </c>
      <c r="M90" s="65">
        <v>399</v>
      </c>
      <c r="N90" s="63">
        <f t="shared" si="0"/>
        <v>349.16666666666669</v>
      </c>
    </row>
    <row r="91" spans="1:14" ht="12" customHeight="1" x14ac:dyDescent="0.2">
      <c r="A91" s="71" t="str">
        <f>'Pregnant Women Participating'!A91</f>
        <v>California</v>
      </c>
      <c r="B91" s="63">
        <v>87575</v>
      </c>
      <c r="C91" s="64">
        <v>85901</v>
      </c>
      <c r="D91" s="64">
        <v>84983</v>
      </c>
      <c r="E91" s="64">
        <v>85301</v>
      </c>
      <c r="F91" s="64">
        <v>84707</v>
      </c>
      <c r="G91" s="64">
        <v>84043</v>
      </c>
      <c r="H91" s="64">
        <v>84126</v>
      </c>
      <c r="I91" s="64">
        <v>83619</v>
      </c>
      <c r="J91" s="64">
        <v>82843</v>
      </c>
      <c r="K91" s="64">
        <v>82813</v>
      </c>
      <c r="L91" s="64">
        <v>81336</v>
      </c>
      <c r="M91" s="65">
        <v>80842</v>
      </c>
      <c r="N91" s="63">
        <f t="shared" si="0"/>
        <v>84007.416666666672</v>
      </c>
    </row>
    <row r="92" spans="1:14" ht="12" customHeight="1" x14ac:dyDescent="0.2">
      <c r="A92" s="71" t="str">
        <f>'Pregnant Women Participating'!A92</f>
        <v>Guam</v>
      </c>
      <c r="B92" s="63">
        <v>781</v>
      </c>
      <c r="C92" s="64">
        <v>760</v>
      </c>
      <c r="D92" s="64">
        <v>764</v>
      </c>
      <c r="E92" s="64">
        <v>779</v>
      </c>
      <c r="F92" s="64">
        <v>787</v>
      </c>
      <c r="G92" s="64">
        <v>794</v>
      </c>
      <c r="H92" s="64">
        <v>775</v>
      </c>
      <c r="I92" s="64">
        <v>774</v>
      </c>
      <c r="J92" s="64">
        <v>772</v>
      </c>
      <c r="K92" s="64">
        <v>771</v>
      </c>
      <c r="L92" s="64">
        <v>775</v>
      </c>
      <c r="M92" s="65">
        <v>759</v>
      </c>
      <c r="N92" s="63">
        <f t="shared" si="0"/>
        <v>774.25</v>
      </c>
    </row>
    <row r="93" spans="1:14" ht="12" customHeight="1" x14ac:dyDescent="0.2">
      <c r="A93" s="71" t="str">
        <f>'Pregnant Women Participating'!A93</f>
        <v>Hawaii</v>
      </c>
      <c r="B93" s="63">
        <v>2361</v>
      </c>
      <c r="C93" s="64">
        <v>2295</v>
      </c>
      <c r="D93" s="64">
        <v>2293</v>
      </c>
      <c r="E93" s="64">
        <v>2263</v>
      </c>
      <c r="F93" s="64">
        <v>2205</v>
      </c>
      <c r="G93" s="64">
        <v>2178</v>
      </c>
      <c r="H93" s="64">
        <v>2142</v>
      </c>
      <c r="I93" s="64">
        <v>2173</v>
      </c>
      <c r="J93" s="64">
        <v>2212</v>
      </c>
      <c r="K93" s="64">
        <v>2212</v>
      </c>
      <c r="L93" s="64">
        <v>2167</v>
      </c>
      <c r="M93" s="65">
        <v>2158</v>
      </c>
      <c r="N93" s="63">
        <f t="shared" si="0"/>
        <v>2221.5833333333335</v>
      </c>
    </row>
    <row r="94" spans="1:14" ht="12" customHeight="1" x14ac:dyDescent="0.2">
      <c r="A94" s="71" t="str">
        <f>'Pregnant Women Participating'!A94</f>
        <v>Idaho</v>
      </c>
      <c r="B94" s="63">
        <v>3177</v>
      </c>
      <c r="C94" s="64">
        <v>3130</v>
      </c>
      <c r="D94" s="64">
        <v>3071</v>
      </c>
      <c r="E94" s="64">
        <v>3088</v>
      </c>
      <c r="F94" s="64">
        <v>2991</v>
      </c>
      <c r="G94" s="64">
        <v>3044</v>
      </c>
      <c r="H94" s="64">
        <v>3073</v>
      </c>
      <c r="I94" s="64">
        <v>3012</v>
      </c>
      <c r="J94" s="64">
        <v>3009</v>
      </c>
      <c r="K94" s="64">
        <v>3037</v>
      </c>
      <c r="L94" s="64">
        <v>3054</v>
      </c>
      <c r="M94" s="65">
        <v>3178</v>
      </c>
      <c r="N94" s="63">
        <f t="shared" si="0"/>
        <v>3072</v>
      </c>
    </row>
    <row r="95" spans="1:14" ht="12" customHeight="1" x14ac:dyDescent="0.2">
      <c r="A95" s="71" t="str">
        <f>'Pregnant Women Participating'!A95</f>
        <v>Nevada</v>
      </c>
      <c r="B95" s="63">
        <v>8191</v>
      </c>
      <c r="C95" s="64">
        <v>7956</v>
      </c>
      <c r="D95" s="64">
        <v>7915</v>
      </c>
      <c r="E95" s="64">
        <v>7986</v>
      </c>
      <c r="F95" s="64">
        <v>7936</v>
      </c>
      <c r="G95" s="64">
        <v>7860</v>
      </c>
      <c r="H95" s="64">
        <v>7940</v>
      </c>
      <c r="I95" s="64">
        <v>7944</v>
      </c>
      <c r="J95" s="64">
        <v>7966</v>
      </c>
      <c r="K95" s="64">
        <v>8018</v>
      </c>
      <c r="L95" s="64">
        <v>7929</v>
      </c>
      <c r="M95" s="65">
        <v>7854</v>
      </c>
      <c r="N95" s="63">
        <f t="shared" si="0"/>
        <v>7957.916666666667</v>
      </c>
    </row>
    <row r="96" spans="1:14" ht="12" customHeight="1" x14ac:dyDescent="0.2">
      <c r="A96" s="71" t="str">
        <f>'Pregnant Women Participating'!A96</f>
        <v>Oregon</v>
      </c>
      <c r="B96" s="63">
        <v>8482</v>
      </c>
      <c r="C96" s="64">
        <v>8267</v>
      </c>
      <c r="D96" s="64">
        <v>8215</v>
      </c>
      <c r="E96" s="64">
        <v>8255</v>
      </c>
      <c r="F96" s="64">
        <v>8066</v>
      </c>
      <c r="G96" s="64">
        <v>8042</v>
      </c>
      <c r="H96" s="64">
        <v>8016</v>
      </c>
      <c r="I96" s="64">
        <v>7982</v>
      </c>
      <c r="J96" s="64">
        <v>7859</v>
      </c>
      <c r="K96" s="64">
        <v>7906</v>
      </c>
      <c r="L96" s="64">
        <v>7855</v>
      </c>
      <c r="M96" s="65">
        <v>7875</v>
      </c>
      <c r="N96" s="63">
        <f t="shared" si="0"/>
        <v>8068.333333333333</v>
      </c>
    </row>
    <row r="97" spans="1:14" ht="12" customHeight="1" x14ac:dyDescent="0.2">
      <c r="A97" s="71" t="str">
        <f>'Pregnant Women Participating'!A97</f>
        <v>Washington</v>
      </c>
      <c r="B97" s="63">
        <v>12127</v>
      </c>
      <c r="C97" s="64">
        <v>12006</v>
      </c>
      <c r="D97" s="64">
        <v>12079</v>
      </c>
      <c r="E97" s="64">
        <v>12194</v>
      </c>
      <c r="F97" s="64">
        <v>12162</v>
      </c>
      <c r="G97" s="64">
        <v>12198</v>
      </c>
      <c r="H97" s="64">
        <v>12090</v>
      </c>
      <c r="I97" s="64">
        <v>12065</v>
      </c>
      <c r="J97" s="64">
        <v>11896</v>
      </c>
      <c r="K97" s="64">
        <v>11910</v>
      </c>
      <c r="L97" s="64">
        <v>11891</v>
      </c>
      <c r="M97" s="65">
        <v>11923</v>
      </c>
      <c r="N97" s="63">
        <f t="shared" si="0"/>
        <v>12045.083333333334</v>
      </c>
    </row>
    <row r="98" spans="1:14" ht="12" customHeight="1" x14ac:dyDescent="0.2">
      <c r="A98" s="71" t="str">
        <f>'Pregnant Women Participating'!A98</f>
        <v>Northern Marianas</v>
      </c>
      <c r="B98" s="63">
        <v>190</v>
      </c>
      <c r="C98" s="64">
        <v>195</v>
      </c>
      <c r="D98" s="64">
        <v>206</v>
      </c>
      <c r="E98" s="64">
        <v>213</v>
      </c>
      <c r="F98" s="64">
        <v>213</v>
      </c>
      <c r="G98" s="64">
        <v>214</v>
      </c>
      <c r="H98" s="64">
        <v>225</v>
      </c>
      <c r="I98" s="64">
        <v>230</v>
      </c>
      <c r="J98" s="64">
        <v>230</v>
      </c>
      <c r="K98" s="64">
        <v>235</v>
      </c>
      <c r="L98" s="64">
        <v>219</v>
      </c>
      <c r="M98" s="65">
        <v>208</v>
      </c>
      <c r="N98" s="63">
        <f t="shared" si="0"/>
        <v>214.83333333333334</v>
      </c>
    </row>
    <row r="99" spans="1:14" ht="12" customHeight="1" x14ac:dyDescent="0.2">
      <c r="A99" s="71" t="str">
        <f>'Pregnant Women Participating'!A99</f>
        <v>Inter-Tribal Council, NV</v>
      </c>
      <c r="B99" s="63">
        <v>42</v>
      </c>
      <c r="C99" s="64">
        <v>43</v>
      </c>
      <c r="D99" s="64">
        <v>49</v>
      </c>
      <c r="E99" s="64">
        <v>57</v>
      </c>
      <c r="F99" s="64">
        <v>59</v>
      </c>
      <c r="G99" s="64">
        <v>59</v>
      </c>
      <c r="H99" s="64">
        <v>60</v>
      </c>
      <c r="I99" s="64">
        <v>61</v>
      </c>
      <c r="J99" s="64">
        <v>59</v>
      </c>
      <c r="K99" s="64">
        <v>65</v>
      </c>
      <c r="L99" s="64">
        <v>64</v>
      </c>
      <c r="M99" s="65">
        <v>65</v>
      </c>
      <c r="N99" s="63">
        <f t="shared" si="0"/>
        <v>56.916666666666664</v>
      </c>
    </row>
    <row r="100" spans="1:14" s="70" customFormat="1" ht="24.75" customHeight="1" x14ac:dyDescent="0.2">
      <c r="A100" s="66" t="str">
        <f>'Pregnant Women Participating'!A100</f>
        <v>Western Region</v>
      </c>
      <c r="B100" s="67">
        <v>124641</v>
      </c>
      <c r="C100" s="68">
        <v>122233</v>
      </c>
      <c r="D100" s="68">
        <v>121227</v>
      </c>
      <c r="E100" s="68">
        <v>121770</v>
      </c>
      <c r="F100" s="68">
        <v>120747</v>
      </c>
      <c r="G100" s="68">
        <v>120039</v>
      </c>
      <c r="H100" s="68">
        <v>120046</v>
      </c>
      <c r="I100" s="68">
        <v>119492</v>
      </c>
      <c r="J100" s="68">
        <v>118499</v>
      </c>
      <c r="K100" s="68">
        <v>118617</v>
      </c>
      <c r="L100" s="68">
        <v>116947</v>
      </c>
      <c r="M100" s="69">
        <v>116516</v>
      </c>
      <c r="N100" s="67">
        <f t="shared" si="0"/>
        <v>120064.5</v>
      </c>
    </row>
    <row r="101" spans="1:14" s="76" customFormat="1" ht="16.5" customHeight="1" thickBot="1" x14ac:dyDescent="0.25">
      <c r="A101" s="72" t="str">
        <f>'Pregnant Women Participating'!A101</f>
        <v>TOTAL</v>
      </c>
      <c r="B101" s="73">
        <v>855691</v>
      </c>
      <c r="C101" s="74">
        <v>839009</v>
      </c>
      <c r="D101" s="74">
        <v>831278</v>
      </c>
      <c r="E101" s="74">
        <v>833965</v>
      </c>
      <c r="F101" s="74">
        <v>826490</v>
      </c>
      <c r="G101" s="74">
        <v>824642</v>
      </c>
      <c r="H101" s="74">
        <v>824141</v>
      </c>
      <c r="I101" s="74">
        <v>822667</v>
      </c>
      <c r="J101" s="74">
        <v>817892</v>
      </c>
      <c r="K101" s="74">
        <v>821024</v>
      </c>
      <c r="L101" s="74">
        <v>812281</v>
      </c>
      <c r="M101" s="75">
        <v>807473</v>
      </c>
      <c r="N101" s="73">
        <f t="shared" si="0"/>
        <v>826379.41666666663</v>
      </c>
    </row>
    <row r="102" spans="1:14" ht="12.75" customHeight="1" thickTop="1" x14ac:dyDescent="0.2">
      <c r="A102" s="77"/>
    </row>
    <row r="103" spans="1:14" x14ac:dyDescent="0.2">
      <c r="A103" s="77"/>
    </row>
    <row r="104" spans="1:14" s="78" customFormat="1" ht="12.75" x14ac:dyDescent="0.2">
      <c r="A104" s="54" t="s">
        <v>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pageSetUpPr fitToPage="1"/>
  </sheetPr>
  <dimension ref="A1:N104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13" width="11.7109375" style="3" customWidth="1"/>
    <col min="14" max="14" width="13.7109375" style="3" customWidth="1"/>
    <col min="15" max="16384" width="9.140625" style="3"/>
  </cols>
  <sheetData>
    <row r="1" spans="1:14" ht="12" customHeight="1" x14ac:dyDescent="0.2">
      <c r="A1" s="10" t="s">
        <v>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12" customHeight="1" x14ac:dyDescent="0.2">
      <c r="A2" s="10" t="str">
        <f>'Pregnant Women Participating'!A2</f>
        <v>FISCAL YEAR 2025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12" customHeight="1" x14ac:dyDescent="0.2">
      <c r="A3" s="1" t="str">
        <f>'Pregnant Women Participating'!A3</f>
        <v>Data as of December 12, 2025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 ht="12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ht="24" customHeight="1" x14ac:dyDescent="0.2">
      <c r="A5" s="6" t="s">
        <v>0</v>
      </c>
      <c r="B5" s="18">
        <f>DATE(RIGHT(A2,4)-1,10,1)</f>
        <v>45566</v>
      </c>
      <c r="C5" s="19">
        <f>DATE(RIGHT(A2,4)-1,11,1)</f>
        <v>45597</v>
      </c>
      <c r="D5" s="19">
        <f>DATE(RIGHT(A2,4)-1,12,1)</f>
        <v>45627</v>
      </c>
      <c r="E5" s="19">
        <f>DATE(RIGHT(A2,4),1,1)</f>
        <v>45658</v>
      </c>
      <c r="F5" s="19">
        <f>DATE(RIGHT(A2,4),2,1)</f>
        <v>45689</v>
      </c>
      <c r="G5" s="19">
        <f>DATE(RIGHT(A2,4),3,1)</f>
        <v>45717</v>
      </c>
      <c r="H5" s="19">
        <f>DATE(RIGHT(A2,4),4,1)</f>
        <v>45748</v>
      </c>
      <c r="I5" s="19">
        <f>DATE(RIGHT(A2,4),5,1)</f>
        <v>45778</v>
      </c>
      <c r="J5" s="19">
        <f>DATE(RIGHT(A2,4),6,1)</f>
        <v>45809</v>
      </c>
      <c r="K5" s="19">
        <f>DATE(RIGHT(A2,4),7,1)</f>
        <v>45839</v>
      </c>
      <c r="L5" s="19">
        <f>DATE(RIGHT(A2,4),8,1)</f>
        <v>45870</v>
      </c>
      <c r="M5" s="19">
        <f>DATE(RIGHT(A2,4),9,1)</f>
        <v>45901</v>
      </c>
      <c r="N5" s="12" t="s">
        <v>12</v>
      </c>
    </row>
    <row r="6" spans="1:14" ht="12" customHeight="1" x14ac:dyDescent="0.2">
      <c r="A6" s="7" t="str">
        <f>'Pregnant Women Participating'!A6</f>
        <v>Connecticut</v>
      </c>
      <c r="B6" s="13">
        <v>11689</v>
      </c>
      <c r="C6" s="4">
        <v>11437</v>
      </c>
      <c r="D6" s="4">
        <v>11329</v>
      </c>
      <c r="E6" s="4">
        <v>11511</v>
      </c>
      <c r="F6" s="4">
        <v>11362</v>
      </c>
      <c r="G6" s="4">
        <v>11344</v>
      </c>
      <c r="H6" s="4">
        <v>11331</v>
      </c>
      <c r="I6" s="4">
        <v>11359</v>
      </c>
      <c r="J6" s="4">
        <v>11216</v>
      </c>
      <c r="K6" s="4">
        <v>11409</v>
      </c>
      <c r="L6" s="4">
        <v>11303</v>
      </c>
      <c r="M6" s="42">
        <v>11166</v>
      </c>
      <c r="N6" s="13">
        <f t="shared" ref="N6:N14" si="0">IF(SUM(B6:M6)&gt;0,AVERAGE(B6:M6)," ")</f>
        <v>11371.333333333334</v>
      </c>
    </row>
    <row r="7" spans="1:14" ht="12" customHeight="1" x14ac:dyDescent="0.2">
      <c r="A7" s="7" t="str">
        <f>'Pregnant Women Participating'!A7</f>
        <v>Maine</v>
      </c>
      <c r="B7" s="13">
        <v>3830</v>
      </c>
      <c r="C7" s="4">
        <v>3809</v>
      </c>
      <c r="D7" s="4">
        <v>3826</v>
      </c>
      <c r="E7" s="4">
        <v>3824</v>
      </c>
      <c r="F7" s="4">
        <v>3765</v>
      </c>
      <c r="G7" s="4">
        <v>3773</v>
      </c>
      <c r="H7" s="4">
        <v>3790</v>
      </c>
      <c r="I7" s="4">
        <v>3838</v>
      </c>
      <c r="J7" s="4">
        <v>3827</v>
      </c>
      <c r="K7" s="4">
        <v>3890</v>
      </c>
      <c r="L7" s="4">
        <v>3861</v>
      </c>
      <c r="M7" s="42">
        <v>3902</v>
      </c>
      <c r="N7" s="13">
        <f t="shared" si="0"/>
        <v>3827.9166666666665</v>
      </c>
    </row>
    <row r="8" spans="1:14" ht="12" customHeight="1" x14ac:dyDescent="0.2">
      <c r="A8" s="7" t="str">
        <f>'Pregnant Women Participating'!A8</f>
        <v>Massachusetts</v>
      </c>
      <c r="B8" s="13">
        <v>24403</v>
      </c>
      <c r="C8" s="4">
        <v>24245</v>
      </c>
      <c r="D8" s="4">
        <v>23956</v>
      </c>
      <c r="E8" s="4">
        <v>24394</v>
      </c>
      <c r="F8" s="4">
        <v>24206</v>
      </c>
      <c r="G8" s="4">
        <v>24305</v>
      </c>
      <c r="H8" s="4">
        <v>23758</v>
      </c>
      <c r="I8" s="4">
        <v>24207</v>
      </c>
      <c r="J8" s="4">
        <v>23898</v>
      </c>
      <c r="K8" s="4">
        <v>23908</v>
      </c>
      <c r="L8" s="4">
        <v>23713</v>
      </c>
      <c r="M8" s="42">
        <v>23911</v>
      </c>
      <c r="N8" s="13">
        <f t="shared" si="0"/>
        <v>24075.333333333332</v>
      </c>
    </row>
    <row r="9" spans="1:14" ht="12" customHeight="1" x14ac:dyDescent="0.2">
      <c r="A9" s="7" t="str">
        <f>'Pregnant Women Participating'!A9</f>
        <v>New Hampshire</v>
      </c>
      <c r="B9" s="13">
        <v>2275</v>
      </c>
      <c r="C9" s="4">
        <v>2252</v>
      </c>
      <c r="D9" s="4">
        <v>2280</v>
      </c>
      <c r="E9" s="4">
        <v>2264</v>
      </c>
      <c r="F9" s="4">
        <v>2221</v>
      </c>
      <c r="G9" s="4">
        <v>2265</v>
      </c>
      <c r="H9" s="4">
        <v>2257</v>
      </c>
      <c r="I9" s="4">
        <v>2273</v>
      </c>
      <c r="J9" s="4">
        <v>2215</v>
      </c>
      <c r="K9" s="4">
        <v>2220</v>
      </c>
      <c r="L9" s="4">
        <v>2219</v>
      </c>
      <c r="M9" s="42">
        <v>2223</v>
      </c>
      <c r="N9" s="13">
        <f t="shared" si="0"/>
        <v>2247</v>
      </c>
    </row>
    <row r="10" spans="1:14" ht="12" customHeight="1" x14ac:dyDescent="0.2">
      <c r="A10" s="7" t="str">
        <f>'Pregnant Women Participating'!A10</f>
        <v>New York</v>
      </c>
      <c r="B10" s="13">
        <v>91188</v>
      </c>
      <c r="C10" s="4">
        <v>89963</v>
      </c>
      <c r="D10" s="4">
        <v>90009</v>
      </c>
      <c r="E10" s="4">
        <v>90842</v>
      </c>
      <c r="F10" s="4">
        <v>90221</v>
      </c>
      <c r="G10" s="4">
        <v>90702</v>
      </c>
      <c r="H10" s="4">
        <v>90372</v>
      </c>
      <c r="I10" s="4">
        <v>90235</v>
      </c>
      <c r="J10" s="4">
        <v>89173</v>
      </c>
      <c r="K10" s="4">
        <v>89798</v>
      </c>
      <c r="L10" s="4">
        <v>88957</v>
      </c>
      <c r="M10" s="42">
        <v>88927</v>
      </c>
      <c r="N10" s="13">
        <f t="shared" si="0"/>
        <v>90032.25</v>
      </c>
    </row>
    <row r="11" spans="1:14" ht="12" customHeight="1" x14ac:dyDescent="0.2">
      <c r="A11" s="7" t="str">
        <f>'Pregnant Women Participating'!A11</f>
        <v>Rhode Island</v>
      </c>
      <c r="B11" s="13">
        <v>3911</v>
      </c>
      <c r="C11" s="4">
        <v>3829</v>
      </c>
      <c r="D11" s="4">
        <v>3787</v>
      </c>
      <c r="E11" s="4">
        <v>3853</v>
      </c>
      <c r="F11" s="4">
        <v>3834</v>
      </c>
      <c r="G11" s="4">
        <v>3789</v>
      </c>
      <c r="H11" s="4">
        <v>3773</v>
      </c>
      <c r="I11" s="4">
        <v>3790</v>
      </c>
      <c r="J11" s="4">
        <v>3798</v>
      </c>
      <c r="K11" s="4">
        <v>3855</v>
      </c>
      <c r="L11" s="4">
        <v>3850</v>
      </c>
      <c r="M11" s="42">
        <v>3843</v>
      </c>
      <c r="N11" s="13">
        <f t="shared" si="0"/>
        <v>3826</v>
      </c>
    </row>
    <row r="12" spans="1:14" ht="12" customHeight="1" x14ac:dyDescent="0.2">
      <c r="A12" s="7" t="str">
        <f>'Pregnant Women Participating'!A12</f>
        <v>Vermont</v>
      </c>
      <c r="B12" s="13">
        <v>1883</v>
      </c>
      <c r="C12" s="4">
        <v>1864</v>
      </c>
      <c r="D12" s="4">
        <v>1810</v>
      </c>
      <c r="E12" s="4">
        <v>1858</v>
      </c>
      <c r="F12" s="4">
        <v>1847</v>
      </c>
      <c r="G12" s="4">
        <v>1801</v>
      </c>
      <c r="H12" s="4">
        <v>1814</v>
      </c>
      <c r="I12" s="4">
        <v>1810</v>
      </c>
      <c r="J12" s="4">
        <v>1795</v>
      </c>
      <c r="K12" s="4">
        <v>1816</v>
      </c>
      <c r="L12" s="4">
        <v>1792</v>
      </c>
      <c r="M12" s="42">
        <v>1849</v>
      </c>
      <c r="N12" s="13">
        <f t="shared" si="0"/>
        <v>1828.25</v>
      </c>
    </row>
    <row r="13" spans="1:14" ht="12" customHeight="1" x14ac:dyDescent="0.2">
      <c r="A13" s="7" t="str">
        <f>'Pregnant Women Participating'!A13</f>
        <v>Virgin Islands</v>
      </c>
      <c r="B13" s="13">
        <v>600</v>
      </c>
      <c r="C13" s="4">
        <v>574</v>
      </c>
      <c r="D13" s="4">
        <v>568</v>
      </c>
      <c r="E13" s="4">
        <v>582</v>
      </c>
      <c r="F13" s="4">
        <v>564</v>
      </c>
      <c r="G13" s="4">
        <v>572</v>
      </c>
      <c r="H13" s="4">
        <v>583</v>
      </c>
      <c r="I13" s="4">
        <v>593</v>
      </c>
      <c r="J13" s="4">
        <v>586</v>
      </c>
      <c r="K13" s="4">
        <v>574</v>
      </c>
      <c r="L13" s="4">
        <v>561</v>
      </c>
      <c r="M13" s="42">
        <v>564</v>
      </c>
      <c r="N13" s="13">
        <f t="shared" si="0"/>
        <v>576.75</v>
      </c>
    </row>
    <row r="14" spans="1:14" ht="12" customHeight="1" x14ac:dyDescent="0.2">
      <c r="A14" s="7" t="str">
        <f>'Pregnant Women Participating'!A14</f>
        <v>Pleasant Point, ME</v>
      </c>
      <c r="B14" s="13">
        <v>7</v>
      </c>
      <c r="C14" s="4">
        <v>6</v>
      </c>
      <c r="D14" s="4">
        <v>5</v>
      </c>
      <c r="E14" s="4">
        <v>8</v>
      </c>
      <c r="F14" s="4">
        <v>8</v>
      </c>
      <c r="G14" s="4">
        <v>8</v>
      </c>
      <c r="H14" s="4">
        <v>6</v>
      </c>
      <c r="I14" s="4">
        <v>6</v>
      </c>
      <c r="J14" s="4">
        <v>6</v>
      </c>
      <c r="K14" s="4">
        <v>6</v>
      </c>
      <c r="L14" s="4">
        <v>6</v>
      </c>
      <c r="M14" s="42">
        <v>7</v>
      </c>
      <c r="N14" s="13">
        <f t="shared" si="0"/>
        <v>6.583333333333333</v>
      </c>
    </row>
    <row r="15" spans="1:14" s="17" customFormat="1" ht="24.75" customHeight="1" x14ac:dyDescent="0.2">
      <c r="A15" s="14" t="str">
        <f>'Pregnant Women Participating'!A15</f>
        <v>Northeast Region</v>
      </c>
      <c r="B15" s="16">
        <v>139786</v>
      </c>
      <c r="C15" s="15">
        <v>137979</v>
      </c>
      <c r="D15" s="15">
        <v>137570</v>
      </c>
      <c r="E15" s="15">
        <v>139136</v>
      </c>
      <c r="F15" s="15">
        <v>138028</v>
      </c>
      <c r="G15" s="15">
        <v>138559</v>
      </c>
      <c r="H15" s="15">
        <v>137684</v>
      </c>
      <c r="I15" s="15">
        <v>138111</v>
      </c>
      <c r="J15" s="15">
        <v>136514</v>
      </c>
      <c r="K15" s="15">
        <v>137476</v>
      </c>
      <c r="L15" s="15">
        <v>136262</v>
      </c>
      <c r="M15" s="41">
        <v>136392</v>
      </c>
      <c r="N15" s="16">
        <f t="shared" ref="N15:N101" si="1">IF(SUM(B15:M15)&gt;0,AVERAGE(B15:M15)," ")</f>
        <v>137791.41666666666</v>
      </c>
    </row>
    <row r="16" spans="1:14" ht="12" customHeight="1" x14ac:dyDescent="0.2">
      <c r="A16" s="7" t="str">
        <f>'Pregnant Women Participating'!A16</f>
        <v>Delaware</v>
      </c>
      <c r="B16" s="13">
        <v>5093</v>
      </c>
      <c r="C16" s="4">
        <v>4983</v>
      </c>
      <c r="D16" s="4">
        <v>4927</v>
      </c>
      <c r="E16" s="4">
        <v>4962</v>
      </c>
      <c r="F16" s="4">
        <v>4970</v>
      </c>
      <c r="G16" s="4">
        <v>5000</v>
      </c>
      <c r="H16" s="4">
        <v>4960</v>
      </c>
      <c r="I16" s="4">
        <v>4928</v>
      </c>
      <c r="J16" s="4">
        <v>4871</v>
      </c>
      <c r="K16" s="4">
        <v>4834</v>
      </c>
      <c r="L16" s="4">
        <v>4697</v>
      </c>
      <c r="M16" s="42">
        <v>4731</v>
      </c>
      <c r="N16" s="13">
        <f t="shared" si="1"/>
        <v>4913</v>
      </c>
    </row>
    <row r="17" spans="1:14" ht="12" customHeight="1" x14ac:dyDescent="0.2">
      <c r="A17" s="7" t="str">
        <f>'Pregnant Women Participating'!A17</f>
        <v>District of Columbia</v>
      </c>
      <c r="B17" s="13">
        <v>3090</v>
      </c>
      <c r="C17" s="4">
        <v>3057</v>
      </c>
      <c r="D17" s="4">
        <v>3016</v>
      </c>
      <c r="E17" s="4">
        <v>3024</v>
      </c>
      <c r="F17" s="4">
        <v>2958</v>
      </c>
      <c r="G17" s="4">
        <v>2968</v>
      </c>
      <c r="H17" s="4">
        <v>2926</v>
      </c>
      <c r="I17" s="4">
        <v>2882</v>
      </c>
      <c r="J17" s="4">
        <v>2845</v>
      </c>
      <c r="K17" s="4">
        <v>2885</v>
      </c>
      <c r="L17" s="4">
        <v>2806</v>
      </c>
      <c r="M17" s="42">
        <v>2835</v>
      </c>
      <c r="N17" s="13">
        <f t="shared" si="1"/>
        <v>2941</v>
      </c>
    </row>
    <row r="18" spans="1:14" ht="12" customHeight="1" x14ac:dyDescent="0.2">
      <c r="A18" s="7" t="str">
        <f>'Pregnant Women Participating'!A18</f>
        <v>Maryland</v>
      </c>
      <c r="B18" s="13">
        <v>27917</v>
      </c>
      <c r="C18" s="4">
        <v>27365</v>
      </c>
      <c r="D18" s="4">
        <v>27290</v>
      </c>
      <c r="E18" s="4">
        <v>27383</v>
      </c>
      <c r="F18" s="4">
        <v>27178</v>
      </c>
      <c r="G18" s="4">
        <v>27355</v>
      </c>
      <c r="H18" s="4">
        <v>27334</v>
      </c>
      <c r="I18" s="4">
        <v>27447</v>
      </c>
      <c r="J18" s="4">
        <v>27206</v>
      </c>
      <c r="K18" s="4">
        <v>27381</v>
      </c>
      <c r="L18" s="4">
        <v>27178</v>
      </c>
      <c r="M18" s="42">
        <v>27055</v>
      </c>
      <c r="N18" s="13">
        <f t="shared" si="1"/>
        <v>27340.75</v>
      </c>
    </row>
    <row r="19" spans="1:14" ht="12" customHeight="1" x14ac:dyDescent="0.2">
      <c r="A19" s="7" t="str">
        <f>'Pregnant Women Participating'!A19</f>
        <v>New Jersey</v>
      </c>
      <c r="B19" s="13">
        <v>33677</v>
      </c>
      <c r="C19" s="4">
        <v>33423</v>
      </c>
      <c r="D19" s="4">
        <v>33083</v>
      </c>
      <c r="E19" s="4">
        <v>33290</v>
      </c>
      <c r="F19" s="4">
        <v>33407</v>
      </c>
      <c r="G19" s="4">
        <v>33359</v>
      </c>
      <c r="H19" s="4">
        <v>33125</v>
      </c>
      <c r="I19" s="4">
        <v>33093</v>
      </c>
      <c r="J19" s="4">
        <v>33095</v>
      </c>
      <c r="K19" s="4">
        <v>33235</v>
      </c>
      <c r="L19" s="4">
        <v>32955</v>
      </c>
      <c r="M19" s="42">
        <v>32664</v>
      </c>
      <c r="N19" s="13">
        <f t="shared" si="1"/>
        <v>33200.5</v>
      </c>
    </row>
    <row r="20" spans="1:14" ht="12" customHeight="1" x14ac:dyDescent="0.2">
      <c r="A20" s="7" t="str">
        <f>'Pregnant Women Participating'!A20</f>
        <v>Pennsylvania</v>
      </c>
      <c r="B20" s="13">
        <v>41874</v>
      </c>
      <c r="C20" s="4">
        <v>41218</v>
      </c>
      <c r="D20" s="4">
        <v>40495</v>
      </c>
      <c r="E20" s="4">
        <v>40684</v>
      </c>
      <c r="F20" s="4">
        <v>40417</v>
      </c>
      <c r="G20" s="4">
        <v>40197</v>
      </c>
      <c r="H20" s="4">
        <v>40665</v>
      </c>
      <c r="I20" s="4">
        <v>40732</v>
      </c>
      <c r="J20" s="4">
        <v>40377</v>
      </c>
      <c r="K20" s="4">
        <v>40244</v>
      </c>
      <c r="L20" s="4">
        <v>39683</v>
      </c>
      <c r="M20" s="42">
        <v>39816</v>
      </c>
      <c r="N20" s="13">
        <f t="shared" si="1"/>
        <v>40533.5</v>
      </c>
    </row>
    <row r="21" spans="1:14" ht="12" customHeight="1" x14ac:dyDescent="0.2">
      <c r="A21" s="7" t="str">
        <f>'Pregnant Women Participating'!A21</f>
        <v>Puerto Rico</v>
      </c>
      <c r="B21" s="13">
        <v>14380</v>
      </c>
      <c r="C21" s="4">
        <v>14025</v>
      </c>
      <c r="D21" s="4">
        <v>13980</v>
      </c>
      <c r="E21" s="4">
        <v>14086</v>
      </c>
      <c r="F21" s="4">
        <v>14185</v>
      </c>
      <c r="G21" s="4">
        <v>14032</v>
      </c>
      <c r="H21" s="4">
        <v>13957</v>
      </c>
      <c r="I21" s="4">
        <v>14055</v>
      </c>
      <c r="J21" s="4">
        <v>14174</v>
      </c>
      <c r="K21" s="4">
        <v>14021</v>
      </c>
      <c r="L21" s="4">
        <v>14049</v>
      </c>
      <c r="M21" s="42">
        <v>13964</v>
      </c>
      <c r="N21" s="13">
        <f t="shared" si="1"/>
        <v>14075.666666666666</v>
      </c>
    </row>
    <row r="22" spans="1:14" ht="12" customHeight="1" x14ac:dyDescent="0.2">
      <c r="A22" s="7" t="str">
        <f>'Pregnant Women Participating'!A22</f>
        <v>Virginia</v>
      </c>
      <c r="B22" s="13">
        <v>26305</v>
      </c>
      <c r="C22" s="4">
        <v>25573</v>
      </c>
      <c r="D22" s="4">
        <v>25244</v>
      </c>
      <c r="E22" s="4">
        <v>25245</v>
      </c>
      <c r="F22" s="4">
        <v>24718</v>
      </c>
      <c r="G22" s="4">
        <v>25044</v>
      </c>
      <c r="H22" s="4">
        <v>25232</v>
      </c>
      <c r="I22" s="4">
        <v>25209</v>
      </c>
      <c r="J22" s="4">
        <v>24942</v>
      </c>
      <c r="K22" s="4">
        <v>25149</v>
      </c>
      <c r="L22" s="4">
        <v>24991</v>
      </c>
      <c r="M22" s="42">
        <v>24947</v>
      </c>
      <c r="N22" s="13">
        <f t="shared" si="1"/>
        <v>25216.583333333332</v>
      </c>
    </row>
    <row r="23" spans="1:14" ht="12" customHeight="1" x14ac:dyDescent="0.2">
      <c r="A23" s="7" t="str">
        <f>'Pregnant Women Participating'!A23</f>
        <v>West Virginia</v>
      </c>
      <c r="B23" s="13">
        <v>8251</v>
      </c>
      <c r="C23" s="4">
        <v>8137</v>
      </c>
      <c r="D23" s="4">
        <v>8066</v>
      </c>
      <c r="E23" s="4">
        <v>8122</v>
      </c>
      <c r="F23" s="4">
        <v>8048</v>
      </c>
      <c r="G23" s="4">
        <v>7999</v>
      </c>
      <c r="H23" s="4">
        <v>7988</v>
      </c>
      <c r="I23" s="4">
        <v>8031</v>
      </c>
      <c r="J23" s="4">
        <v>8053</v>
      </c>
      <c r="K23" s="4">
        <v>8216</v>
      </c>
      <c r="L23" s="4">
        <v>8210</v>
      </c>
      <c r="M23" s="42">
        <v>8183</v>
      </c>
      <c r="N23" s="13">
        <f t="shared" si="1"/>
        <v>8108.666666666667</v>
      </c>
    </row>
    <row r="24" spans="1:14" s="17" customFormat="1" ht="24.75" customHeight="1" x14ac:dyDescent="0.2">
      <c r="A24" s="14" t="str">
        <f>'Pregnant Women Participating'!A24</f>
        <v>Mid-Atlantic Region</v>
      </c>
      <c r="B24" s="16">
        <v>160587</v>
      </c>
      <c r="C24" s="15">
        <v>157781</v>
      </c>
      <c r="D24" s="15">
        <v>156101</v>
      </c>
      <c r="E24" s="15">
        <v>156796</v>
      </c>
      <c r="F24" s="15">
        <v>155881</v>
      </c>
      <c r="G24" s="15">
        <v>155954</v>
      </c>
      <c r="H24" s="15">
        <v>156187</v>
      </c>
      <c r="I24" s="15">
        <v>156377</v>
      </c>
      <c r="J24" s="15">
        <v>155563</v>
      </c>
      <c r="K24" s="15">
        <v>155965</v>
      </c>
      <c r="L24" s="15">
        <v>154569</v>
      </c>
      <c r="M24" s="41">
        <v>154195</v>
      </c>
      <c r="N24" s="16">
        <f t="shared" si="1"/>
        <v>156329.66666666666</v>
      </c>
    </row>
    <row r="25" spans="1:14" ht="12" customHeight="1" x14ac:dyDescent="0.2">
      <c r="A25" s="7" t="str">
        <f>'Pregnant Women Participating'!A25</f>
        <v>Alabama</v>
      </c>
      <c r="B25" s="13">
        <v>28586</v>
      </c>
      <c r="C25" s="4">
        <v>28058</v>
      </c>
      <c r="D25" s="4">
        <v>27821</v>
      </c>
      <c r="E25" s="4">
        <v>27947</v>
      </c>
      <c r="F25" s="4">
        <v>27736</v>
      </c>
      <c r="G25" s="4">
        <v>27936</v>
      </c>
      <c r="H25" s="4">
        <v>27649</v>
      </c>
      <c r="I25" s="4">
        <v>27559</v>
      </c>
      <c r="J25" s="4">
        <v>27545</v>
      </c>
      <c r="K25" s="4">
        <v>27716</v>
      </c>
      <c r="L25" s="4">
        <v>27378</v>
      </c>
      <c r="M25" s="42">
        <v>27245</v>
      </c>
      <c r="N25" s="13">
        <f t="shared" si="1"/>
        <v>27764.666666666668</v>
      </c>
    </row>
    <row r="26" spans="1:14" ht="12" customHeight="1" x14ac:dyDescent="0.2">
      <c r="A26" s="7" t="str">
        <f>'Pregnant Women Participating'!A26</f>
        <v>Florida</v>
      </c>
      <c r="B26" s="13">
        <v>96095</v>
      </c>
      <c r="C26" s="4">
        <v>94216</v>
      </c>
      <c r="D26" s="4">
        <v>93402</v>
      </c>
      <c r="E26" s="4">
        <v>94869</v>
      </c>
      <c r="F26" s="4">
        <v>94881</v>
      </c>
      <c r="G26" s="4">
        <v>95293</v>
      </c>
      <c r="H26" s="4">
        <v>95880</v>
      </c>
      <c r="I26" s="4">
        <v>96075</v>
      </c>
      <c r="J26" s="4">
        <v>96052</v>
      </c>
      <c r="K26" s="4">
        <v>96004</v>
      </c>
      <c r="L26" s="4">
        <v>95554</v>
      </c>
      <c r="M26" s="42">
        <v>92718</v>
      </c>
      <c r="N26" s="13">
        <f t="shared" si="1"/>
        <v>95086.583333333328</v>
      </c>
    </row>
    <row r="27" spans="1:14" ht="12" customHeight="1" x14ac:dyDescent="0.2">
      <c r="A27" s="7" t="str">
        <f>'Pregnant Women Participating'!A27</f>
        <v>Georgia</v>
      </c>
      <c r="B27" s="13">
        <v>61176</v>
      </c>
      <c r="C27" s="4">
        <v>60518</v>
      </c>
      <c r="D27" s="4">
        <v>60094</v>
      </c>
      <c r="E27" s="4">
        <v>60052</v>
      </c>
      <c r="F27" s="4">
        <v>60050</v>
      </c>
      <c r="G27" s="4">
        <v>60840</v>
      </c>
      <c r="H27" s="4">
        <v>60745</v>
      </c>
      <c r="I27" s="4">
        <v>60732</v>
      </c>
      <c r="J27" s="4">
        <v>60222</v>
      </c>
      <c r="K27" s="4">
        <v>60706</v>
      </c>
      <c r="L27" s="4">
        <v>60494</v>
      </c>
      <c r="M27" s="42">
        <v>60244</v>
      </c>
      <c r="N27" s="13">
        <f t="shared" si="1"/>
        <v>60489.416666666664</v>
      </c>
    </row>
    <row r="28" spans="1:14" ht="12" customHeight="1" x14ac:dyDescent="0.2">
      <c r="A28" s="7" t="str">
        <f>'Pregnant Women Participating'!A28</f>
        <v>Kentucky</v>
      </c>
      <c r="B28" s="13">
        <v>26145</v>
      </c>
      <c r="C28" s="4">
        <v>25773</v>
      </c>
      <c r="D28" s="4">
        <v>25689</v>
      </c>
      <c r="E28" s="4">
        <v>25707</v>
      </c>
      <c r="F28" s="4">
        <v>25414</v>
      </c>
      <c r="G28" s="4">
        <v>25589</v>
      </c>
      <c r="H28" s="4">
        <v>25613</v>
      </c>
      <c r="I28" s="4">
        <v>25456</v>
      </c>
      <c r="J28" s="4">
        <v>25362</v>
      </c>
      <c r="K28" s="4">
        <v>25594</v>
      </c>
      <c r="L28" s="4">
        <v>25418</v>
      </c>
      <c r="M28" s="42">
        <v>25173</v>
      </c>
      <c r="N28" s="13">
        <f t="shared" si="1"/>
        <v>25577.75</v>
      </c>
    </row>
    <row r="29" spans="1:14" ht="12" customHeight="1" x14ac:dyDescent="0.2">
      <c r="A29" s="7" t="str">
        <f>'Pregnant Women Participating'!A29</f>
        <v>Mississippi</v>
      </c>
      <c r="B29" s="13">
        <v>18199</v>
      </c>
      <c r="C29" s="4">
        <v>17817</v>
      </c>
      <c r="D29" s="4">
        <v>17595</v>
      </c>
      <c r="E29" s="4">
        <v>17790</v>
      </c>
      <c r="F29" s="4">
        <v>17790</v>
      </c>
      <c r="G29" s="4">
        <v>17494</v>
      </c>
      <c r="H29" s="4">
        <v>17479</v>
      </c>
      <c r="I29" s="4">
        <v>17456</v>
      </c>
      <c r="J29" s="4">
        <v>17508</v>
      </c>
      <c r="K29" s="4">
        <v>17646</v>
      </c>
      <c r="L29" s="4">
        <v>17317</v>
      </c>
      <c r="M29" s="42">
        <v>16815</v>
      </c>
      <c r="N29" s="13">
        <f t="shared" si="1"/>
        <v>17575.5</v>
      </c>
    </row>
    <row r="30" spans="1:14" ht="12" customHeight="1" x14ac:dyDescent="0.2">
      <c r="A30" s="7" t="str">
        <f>'Pregnant Women Participating'!A30</f>
        <v>North Carolina</v>
      </c>
      <c r="B30" s="13">
        <v>57978</v>
      </c>
      <c r="C30" s="4">
        <v>57039</v>
      </c>
      <c r="D30" s="4">
        <v>56845</v>
      </c>
      <c r="E30" s="4">
        <v>57285</v>
      </c>
      <c r="F30" s="4">
        <v>56824</v>
      </c>
      <c r="G30" s="4">
        <v>57455</v>
      </c>
      <c r="H30" s="4">
        <v>57370</v>
      </c>
      <c r="I30" s="4">
        <v>57279</v>
      </c>
      <c r="J30" s="4">
        <v>56956</v>
      </c>
      <c r="K30" s="4">
        <v>57543</v>
      </c>
      <c r="L30" s="4">
        <v>57221</v>
      </c>
      <c r="M30" s="42">
        <v>57057</v>
      </c>
      <c r="N30" s="13">
        <f t="shared" si="1"/>
        <v>57237.666666666664</v>
      </c>
    </row>
    <row r="31" spans="1:14" ht="12" customHeight="1" x14ac:dyDescent="0.2">
      <c r="A31" s="7" t="str">
        <f>'Pregnant Women Participating'!A31</f>
        <v>South Carolina</v>
      </c>
      <c r="B31" s="13">
        <v>23874</v>
      </c>
      <c r="C31" s="4">
        <v>23365</v>
      </c>
      <c r="D31" s="4">
        <v>22725</v>
      </c>
      <c r="E31" s="4">
        <v>22876</v>
      </c>
      <c r="F31" s="4">
        <v>22755</v>
      </c>
      <c r="G31" s="4">
        <v>23079</v>
      </c>
      <c r="H31" s="4">
        <v>23415</v>
      </c>
      <c r="I31" s="4">
        <v>23322</v>
      </c>
      <c r="J31" s="4">
        <v>23288</v>
      </c>
      <c r="K31" s="4">
        <v>23253</v>
      </c>
      <c r="L31" s="4">
        <v>23023</v>
      </c>
      <c r="M31" s="42">
        <v>22752</v>
      </c>
      <c r="N31" s="13">
        <f t="shared" si="1"/>
        <v>23143.916666666668</v>
      </c>
    </row>
    <row r="32" spans="1:14" ht="12" customHeight="1" x14ac:dyDescent="0.2">
      <c r="A32" s="7" t="str">
        <f>'Pregnant Women Participating'!A32</f>
        <v>Tennessee</v>
      </c>
      <c r="B32" s="13">
        <v>36077</v>
      </c>
      <c r="C32" s="4">
        <v>35300</v>
      </c>
      <c r="D32" s="4">
        <v>35677</v>
      </c>
      <c r="E32" s="4">
        <v>36582</v>
      </c>
      <c r="F32" s="4">
        <v>36822</v>
      </c>
      <c r="G32" s="4">
        <v>37072</v>
      </c>
      <c r="H32" s="4">
        <v>37501</v>
      </c>
      <c r="I32" s="4">
        <v>37750</v>
      </c>
      <c r="J32" s="4">
        <v>37125</v>
      </c>
      <c r="K32" s="4">
        <v>37366</v>
      </c>
      <c r="L32" s="4">
        <v>36955</v>
      </c>
      <c r="M32" s="42">
        <v>37114</v>
      </c>
      <c r="N32" s="13">
        <f t="shared" si="1"/>
        <v>36778.416666666664</v>
      </c>
    </row>
    <row r="33" spans="1:14" ht="12" customHeight="1" x14ac:dyDescent="0.2">
      <c r="A33" s="7" t="str">
        <f>'Pregnant Women Participating'!A33</f>
        <v>Choctaw Indians, MS</v>
      </c>
      <c r="B33" s="13">
        <v>192</v>
      </c>
      <c r="C33" s="4">
        <v>188</v>
      </c>
      <c r="D33" s="4">
        <v>182</v>
      </c>
      <c r="E33" s="4">
        <v>174</v>
      </c>
      <c r="F33" s="4">
        <v>173</v>
      </c>
      <c r="G33" s="4">
        <v>170</v>
      </c>
      <c r="H33" s="4">
        <v>166</v>
      </c>
      <c r="I33" s="4">
        <v>157</v>
      </c>
      <c r="J33" s="4">
        <v>150</v>
      </c>
      <c r="K33" s="4">
        <v>144</v>
      </c>
      <c r="L33" s="4">
        <v>143</v>
      </c>
      <c r="M33" s="42">
        <v>136</v>
      </c>
      <c r="N33" s="13">
        <f t="shared" si="1"/>
        <v>164.58333333333334</v>
      </c>
    </row>
    <row r="34" spans="1:14" ht="12" customHeight="1" x14ac:dyDescent="0.2">
      <c r="A34" s="7" t="str">
        <f>'Pregnant Women Participating'!A34</f>
        <v>Eastern Cherokee, NC</v>
      </c>
      <c r="B34" s="13">
        <v>96</v>
      </c>
      <c r="C34" s="4">
        <v>96</v>
      </c>
      <c r="D34" s="4">
        <v>95</v>
      </c>
      <c r="E34" s="4">
        <v>96</v>
      </c>
      <c r="F34" s="4">
        <v>92</v>
      </c>
      <c r="G34" s="4">
        <v>100</v>
      </c>
      <c r="H34" s="4">
        <v>100</v>
      </c>
      <c r="I34" s="4">
        <v>109</v>
      </c>
      <c r="J34" s="4">
        <v>103</v>
      </c>
      <c r="K34" s="4">
        <v>101</v>
      </c>
      <c r="L34" s="4">
        <v>100</v>
      </c>
      <c r="M34" s="42">
        <v>104</v>
      </c>
      <c r="N34" s="13">
        <f t="shared" si="1"/>
        <v>99.333333333333329</v>
      </c>
    </row>
    <row r="35" spans="1:14" s="17" customFormat="1" ht="24.75" customHeight="1" x14ac:dyDescent="0.2">
      <c r="A35" s="14" t="str">
        <f>'Pregnant Women Participating'!A35</f>
        <v>Southeast Region</v>
      </c>
      <c r="B35" s="16">
        <v>348418</v>
      </c>
      <c r="C35" s="15">
        <v>342370</v>
      </c>
      <c r="D35" s="15">
        <v>340125</v>
      </c>
      <c r="E35" s="15">
        <v>343378</v>
      </c>
      <c r="F35" s="15">
        <v>342537</v>
      </c>
      <c r="G35" s="15">
        <v>345028</v>
      </c>
      <c r="H35" s="15">
        <v>345918</v>
      </c>
      <c r="I35" s="15">
        <v>345895</v>
      </c>
      <c r="J35" s="15">
        <v>344311</v>
      </c>
      <c r="K35" s="15">
        <v>346073</v>
      </c>
      <c r="L35" s="15">
        <v>343603</v>
      </c>
      <c r="M35" s="41">
        <v>339358</v>
      </c>
      <c r="N35" s="16">
        <f t="shared" si="1"/>
        <v>343917.83333333331</v>
      </c>
    </row>
    <row r="36" spans="1:14" ht="12" customHeight="1" x14ac:dyDescent="0.2">
      <c r="A36" s="7" t="str">
        <f>'Pregnant Women Participating'!A36</f>
        <v>Illinois</v>
      </c>
      <c r="B36" s="13">
        <v>45963</v>
      </c>
      <c r="C36" s="4">
        <v>45129</v>
      </c>
      <c r="D36" s="4">
        <v>44477</v>
      </c>
      <c r="E36" s="4">
        <v>44834</v>
      </c>
      <c r="F36" s="4">
        <v>44184</v>
      </c>
      <c r="G36" s="4">
        <v>44327</v>
      </c>
      <c r="H36" s="4">
        <v>44397</v>
      </c>
      <c r="I36" s="4">
        <v>44383</v>
      </c>
      <c r="J36" s="4">
        <v>44009</v>
      </c>
      <c r="K36" s="4">
        <v>44512</v>
      </c>
      <c r="L36" s="4">
        <v>44222</v>
      </c>
      <c r="M36" s="42">
        <v>44192</v>
      </c>
      <c r="N36" s="13">
        <f t="shared" si="1"/>
        <v>44552.416666666664</v>
      </c>
    </row>
    <row r="37" spans="1:14" ht="12" customHeight="1" x14ac:dyDescent="0.2">
      <c r="A37" s="7" t="str">
        <f>'Pregnant Women Participating'!A37</f>
        <v>Indiana</v>
      </c>
      <c r="B37" s="13">
        <v>36036</v>
      </c>
      <c r="C37" s="4">
        <v>35352</v>
      </c>
      <c r="D37" s="4">
        <v>35109</v>
      </c>
      <c r="E37" s="4">
        <v>35312</v>
      </c>
      <c r="F37" s="4">
        <v>34997</v>
      </c>
      <c r="G37" s="4">
        <v>35082</v>
      </c>
      <c r="H37" s="4">
        <v>35087</v>
      </c>
      <c r="I37" s="4">
        <v>35065</v>
      </c>
      <c r="J37" s="4">
        <v>34826</v>
      </c>
      <c r="K37" s="4">
        <v>34997</v>
      </c>
      <c r="L37" s="4">
        <v>34744</v>
      </c>
      <c r="M37" s="42">
        <v>34464</v>
      </c>
      <c r="N37" s="13">
        <f t="shared" si="1"/>
        <v>35089.25</v>
      </c>
    </row>
    <row r="38" spans="1:14" ht="12" customHeight="1" x14ac:dyDescent="0.2">
      <c r="A38" s="7" t="str">
        <f>'Pregnant Women Participating'!A38</f>
        <v>Iowa</v>
      </c>
      <c r="B38" s="13">
        <v>14734</v>
      </c>
      <c r="C38" s="4">
        <v>14603</v>
      </c>
      <c r="D38" s="4">
        <v>14490</v>
      </c>
      <c r="E38" s="4">
        <v>14399</v>
      </c>
      <c r="F38" s="4">
        <v>14242</v>
      </c>
      <c r="G38" s="4">
        <v>14317</v>
      </c>
      <c r="H38" s="4">
        <v>14388</v>
      </c>
      <c r="I38" s="4">
        <v>14340</v>
      </c>
      <c r="J38" s="4">
        <v>14205</v>
      </c>
      <c r="K38" s="4">
        <v>14349</v>
      </c>
      <c r="L38" s="4">
        <v>14221</v>
      </c>
      <c r="M38" s="42">
        <v>14215</v>
      </c>
      <c r="N38" s="13">
        <f t="shared" si="1"/>
        <v>14375.25</v>
      </c>
    </row>
    <row r="39" spans="1:14" ht="12" customHeight="1" x14ac:dyDescent="0.2">
      <c r="A39" s="7" t="str">
        <f>'Pregnant Women Participating'!A39</f>
        <v>Michigan</v>
      </c>
      <c r="B39" s="13">
        <v>42433</v>
      </c>
      <c r="C39" s="4">
        <v>42005</v>
      </c>
      <c r="D39" s="4">
        <v>41490</v>
      </c>
      <c r="E39" s="4">
        <v>41858</v>
      </c>
      <c r="F39" s="4">
        <v>41453</v>
      </c>
      <c r="G39" s="4">
        <v>41415</v>
      </c>
      <c r="H39" s="4">
        <v>41252</v>
      </c>
      <c r="I39" s="4">
        <v>41133</v>
      </c>
      <c r="J39" s="4">
        <v>41070</v>
      </c>
      <c r="K39" s="4">
        <v>41370</v>
      </c>
      <c r="L39" s="4">
        <v>41147</v>
      </c>
      <c r="M39" s="42">
        <v>40997</v>
      </c>
      <c r="N39" s="13">
        <f t="shared" si="1"/>
        <v>41468.583333333336</v>
      </c>
    </row>
    <row r="40" spans="1:14" ht="12" customHeight="1" x14ac:dyDescent="0.2">
      <c r="A40" s="7" t="str">
        <f>'Pregnant Women Participating'!A40</f>
        <v>Minnesota</v>
      </c>
      <c r="B40" s="13">
        <v>21326</v>
      </c>
      <c r="C40" s="4">
        <v>20849</v>
      </c>
      <c r="D40" s="4">
        <v>20673</v>
      </c>
      <c r="E40" s="4">
        <v>20894</v>
      </c>
      <c r="F40" s="4">
        <v>20817</v>
      </c>
      <c r="G40" s="4">
        <v>20905</v>
      </c>
      <c r="H40" s="4">
        <v>20833</v>
      </c>
      <c r="I40" s="4">
        <v>20922</v>
      </c>
      <c r="J40" s="4">
        <v>20860</v>
      </c>
      <c r="K40" s="4">
        <v>21300</v>
      </c>
      <c r="L40" s="4">
        <v>21388</v>
      </c>
      <c r="M40" s="42">
        <v>21398</v>
      </c>
      <c r="N40" s="13">
        <f t="shared" si="1"/>
        <v>21013.75</v>
      </c>
    </row>
    <row r="41" spans="1:14" ht="12" customHeight="1" x14ac:dyDescent="0.2">
      <c r="A41" s="7" t="str">
        <f>'Pregnant Women Participating'!A41</f>
        <v>Ohio</v>
      </c>
      <c r="B41" s="13">
        <v>44265</v>
      </c>
      <c r="C41" s="4">
        <v>43674</v>
      </c>
      <c r="D41" s="4">
        <v>43033</v>
      </c>
      <c r="E41" s="4">
        <v>43086</v>
      </c>
      <c r="F41" s="4">
        <v>42960</v>
      </c>
      <c r="G41" s="4">
        <v>42936</v>
      </c>
      <c r="H41" s="4">
        <v>43360</v>
      </c>
      <c r="I41" s="4">
        <v>43005</v>
      </c>
      <c r="J41" s="4">
        <v>42833</v>
      </c>
      <c r="K41" s="4">
        <v>42937</v>
      </c>
      <c r="L41" s="4">
        <v>42721</v>
      </c>
      <c r="M41" s="42">
        <v>43109</v>
      </c>
      <c r="N41" s="13">
        <f t="shared" si="1"/>
        <v>43159.916666666664</v>
      </c>
    </row>
    <row r="42" spans="1:14" ht="12" customHeight="1" x14ac:dyDescent="0.2">
      <c r="A42" s="7" t="str">
        <f>'Pregnant Women Participating'!A42</f>
        <v>Wisconsin</v>
      </c>
      <c r="B42" s="13">
        <v>20206</v>
      </c>
      <c r="C42" s="4">
        <v>19965</v>
      </c>
      <c r="D42" s="4">
        <v>20059</v>
      </c>
      <c r="E42" s="4">
        <v>20261</v>
      </c>
      <c r="F42" s="4">
        <v>20087</v>
      </c>
      <c r="G42" s="4">
        <v>20084</v>
      </c>
      <c r="H42" s="4">
        <v>20010</v>
      </c>
      <c r="I42" s="4">
        <v>19863</v>
      </c>
      <c r="J42" s="4">
        <v>19740</v>
      </c>
      <c r="K42" s="4">
        <v>19863</v>
      </c>
      <c r="L42" s="4">
        <v>19547</v>
      </c>
      <c r="M42" s="42">
        <v>19495</v>
      </c>
      <c r="N42" s="13">
        <f t="shared" si="1"/>
        <v>19931.666666666668</v>
      </c>
    </row>
    <row r="43" spans="1:14" s="17" customFormat="1" ht="24.75" customHeight="1" x14ac:dyDescent="0.2">
      <c r="A43" s="14" t="str">
        <f>'Pregnant Women Participating'!A43</f>
        <v>Midwest Region</v>
      </c>
      <c r="B43" s="16">
        <v>224963</v>
      </c>
      <c r="C43" s="15">
        <v>221577</v>
      </c>
      <c r="D43" s="15">
        <v>219331</v>
      </c>
      <c r="E43" s="15">
        <v>220644</v>
      </c>
      <c r="F43" s="15">
        <v>218740</v>
      </c>
      <c r="G43" s="15">
        <v>219066</v>
      </c>
      <c r="H43" s="15">
        <v>219327</v>
      </c>
      <c r="I43" s="15">
        <v>218711</v>
      </c>
      <c r="J43" s="15">
        <v>217543</v>
      </c>
      <c r="K43" s="15">
        <v>219328</v>
      </c>
      <c r="L43" s="15">
        <v>217990</v>
      </c>
      <c r="M43" s="41">
        <v>217870</v>
      </c>
      <c r="N43" s="16">
        <f t="shared" si="1"/>
        <v>219590.83333333334</v>
      </c>
    </row>
    <row r="44" spans="1:14" ht="12" customHeight="1" x14ac:dyDescent="0.2">
      <c r="A44" s="7" t="str">
        <f>'Pregnant Women Participating'!A44</f>
        <v>Arizona</v>
      </c>
      <c r="B44" s="13">
        <v>32327</v>
      </c>
      <c r="C44" s="4">
        <v>31673</v>
      </c>
      <c r="D44" s="4">
        <v>31514</v>
      </c>
      <c r="E44" s="4">
        <v>32200</v>
      </c>
      <c r="F44" s="4">
        <v>32062</v>
      </c>
      <c r="G44" s="4">
        <v>31927</v>
      </c>
      <c r="H44" s="4">
        <v>31613</v>
      </c>
      <c r="I44" s="4">
        <v>31653</v>
      </c>
      <c r="J44" s="4">
        <v>31367</v>
      </c>
      <c r="K44" s="4">
        <v>31392</v>
      </c>
      <c r="L44" s="4">
        <v>31122</v>
      </c>
      <c r="M44" s="42">
        <v>30960</v>
      </c>
      <c r="N44" s="13">
        <f t="shared" si="1"/>
        <v>31650.833333333332</v>
      </c>
    </row>
    <row r="45" spans="1:14" ht="12" customHeight="1" x14ac:dyDescent="0.2">
      <c r="A45" s="7" t="str">
        <f>'Pregnant Women Participating'!A45</f>
        <v>Arkansas</v>
      </c>
      <c r="B45" s="13">
        <v>17046</v>
      </c>
      <c r="C45" s="4">
        <v>16691</v>
      </c>
      <c r="D45" s="4">
        <v>16685</v>
      </c>
      <c r="E45" s="4">
        <v>16739</v>
      </c>
      <c r="F45" s="4">
        <v>16509</v>
      </c>
      <c r="G45" s="4">
        <v>16554</v>
      </c>
      <c r="H45" s="4">
        <v>16684</v>
      </c>
      <c r="I45" s="4">
        <v>16655</v>
      </c>
      <c r="J45" s="4">
        <v>16711</v>
      </c>
      <c r="K45" s="4">
        <v>16870</v>
      </c>
      <c r="L45" s="4">
        <v>16764</v>
      </c>
      <c r="M45" s="42">
        <v>16795</v>
      </c>
      <c r="N45" s="13">
        <f t="shared" si="1"/>
        <v>16725.25</v>
      </c>
    </row>
    <row r="46" spans="1:14" ht="12" customHeight="1" x14ac:dyDescent="0.2">
      <c r="A46" s="7" t="str">
        <f>'Pregnant Women Participating'!A46</f>
        <v>Louisiana</v>
      </c>
      <c r="B46" s="13">
        <v>29049</v>
      </c>
      <c r="C46" s="4">
        <v>28448</v>
      </c>
      <c r="D46" s="4">
        <v>28085</v>
      </c>
      <c r="E46" s="4">
        <v>27883</v>
      </c>
      <c r="F46" s="4">
        <v>27960</v>
      </c>
      <c r="G46" s="4">
        <v>27818</v>
      </c>
      <c r="H46" s="4">
        <v>27837</v>
      </c>
      <c r="I46" s="4">
        <v>27836</v>
      </c>
      <c r="J46" s="4">
        <v>28007</v>
      </c>
      <c r="K46" s="4">
        <v>28126</v>
      </c>
      <c r="L46" s="4">
        <v>27828</v>
      </c>
      <c r="M46" s="42">
        <v>27891</v>
      </c>
      <c r="N46" s="13">
        <f t="shared" si="1"/>
        <v>28064</v>
      </c>
    </row>
    <row r="47" spans="1:14" ht="12" customHeight="1" x14ac:dyDescent="0.2">
      <c r="A47" s="7" t="str">
        <f>'Pregnant Women Participating'!A47</f>
        <v>New Mexico</v>
      </c>
      <c r="B47" s="13">
        <v>9921</v>
      </c>
      <c r="C47" s="4">
        <v>9740</v>
      </c>
      <c r="D47" s="4">
        <v>9737</v>
      </c>
      <c r="E47" s="4">
        <v>9895</v>
      </c>
      <c r="F47" s="4">
        <v>10106</v>
      </c>
      <c r="G47" s="4">
        <v>10138</v>
      </c>
      <c r="H47" s="4">
        <v>10275</v>
      </c>
      <c r="I47" s="4">
        <v>10344</v>
      </c>
      <c r="J47" s="4">
        <v>10372</v>
      </c>
      <c r="K47" s="4">
        <v>10535</v>
      </c>
      <c r="L47" s="4">
        <v>10607</v>
      </c>
      <c r="M47" s="42">
        <v>10604</v>
      </c>
      <c r="N47" s="13">
        <f t="shared" si="1"/>
        <v>10189.5</v>
      </c>
    </row>
    <row r="48" spans="1:14" ht="12" customHeight="1" x14ac:dyDescent="0.2">
      <c r="A48" s="7" t="str">
        <f>'Pregnant Women Participating'!A48</f>
        <v>Oklahoma</v>
      </c>
      <c r="B48" s="13">
        <v>18034</v>
      </c>
      <c r="C48" s="4">
        <v>17667</v>
      </c>
      <c r="D48" s="4">
        <v>17502</v>
      </c>
      <c r="E48" s="4">
        <v>17628</v>
      </c>
      <c r="F48" s="4">
        <v>17418</v>
      </c>
      <c r="G48" s="4">
        <v>17705</v>
      </c>
      <c r="H48" s="4">
        <v>17825</v>
      </c>
      <c r="I48" s="4">
        <v>17988</v>
      </c>
      <c r="J48" s="4">
        <v>17978</v>
      </c>
      <c r="K48" s="4">
        <v>18212</v>
      </c>
      <c r="L48" s="4">
        <v>18309</v>
      </c>
      <c r="M48" s="42">
        <v>19148</v>
      </c>
      <c r="N48" s="13">
        <f t="shared" si="1"/>
        <v>17951.166666666668</v>
      </c>
    </row>
    <row r="49" spans="1:14" ht="12" customHeight="1" x14ac:dyDescent="0.2">
      <c r="A49" s="7" t="str">
        <f>'Pregnant Women Participating'!A49</f>
        <v>Texas</v>
      </c>
      <c r="B49" s="13">
        <v>190598</v>
      </c>
      <c r="C49" s="4">
        <v>187081</v>
      </c>
      <c r="D49" s="4">
        <v>186441</v>
      </c>
      <c r="E49" s="4">
        <v>186847</v>
      </c>
      <c r="F49" s="4">
        <v>186327</v>
      </c>
      <c r="G49" s="4">
        <v>186301</v>
      </c>
      <c r="H49" s="4">
        <v>186594</v>
      </c>
      <c r="I49" s="4">
        <v>186682</v>
      </c>
      <c r="J49" s="4">
        <v>185709</v>
      </c>
      <c r="K49" s="4">
        <v>187018</v>
      </c>
      <c r="L49" s="4">
        <v>185215</v>
      </c>
      <c r="M49" s="42">
        <v>185509</v>
      </c>
      <c r="N49" s="13">
        <f t="shared" si="1"/>
        <v>186693.5</v>
      </c>
    </row>
    <row r="50" spans="1:14" ht="12" customHeight="1" x14ac:dyDescent="0.2">
      <c r="A50" s="7" t="str">
        <f>'Pregnant Women Participating'!A50</f>
        <v>Utah</v>
      </c>
      <c r="B50" s="13">
        <v>11514</v>
      </c>
      <c r="C50" s="4">
        <v>11324</v>
      </c>
      <c r="D50" s="4">
        <v>11354</v>
      </c>
      <c r="E50" s="4">
        <v>11480</v>
      </c>
      <c r="F50" s="4">
        <v>11379</v>
      </c>
      <c r="G50" s="4">
        <v>11414</v>
      </c>
      <c r="H50" s="4">
        <v>11387</v>
      </c>
      <c r="I50" s="4">
        <v>11261</v>
      </c>
      <c r="J50" s="4">
        <v>11085</v>
      </c>
      <c r="K50" s="4">
        <v>10950</v>
      </c>
      <c r="L50" s="4">
        <v>10728</v>
      </c>
      <c r="M50" s="42">
        <v>10643</v>
      </c>
      <c r="N50" s="13">
        <f t="shared" si="1"/>
        <v>11209.916666666666</v>
      </c>
    </row>
    <row r="51" spans="1:14" ht="12" customHeight="1" x14ac:dyDescent="0.2">
      <c r="A51" s="7" t="str">
        <f>'Pregnant Women Participating'!A51</f>
        <v>Inter-Tribal Council, AZ</v>
      </c>
      <c r="B51" s="13">
        <v>1310</v>
      </c>
      <c r="C51" s="4">
        <v>1253</v>
      </c>
      <c r="D51" s="4">
        <v>1255</v>
      </c>
      <c r="E51" s="4">
        <v>1292</v>
      </c>
      <c r="F51" s="4">
        <v>1262</v>
      </c>
      <c r="G51" s="4">
        <v>1279</v>
      </c>
      <c r="H51" s="4">
        <v>1283</v>
      </c>
      <c r="I51" s="4">
        <v>1274</v>
      </c>
      <c r="J51" s="4">
        <v>1280</v>
      </c>
      <c r="K51" s="4">
        <v>1253</v>
      </c>
      <c r="L51" s="4">
        <v>1236</v>
      </c>
      <c r="M51" s="42">
        <v>1245</v>
      </c>
      <c r="N51" s="13">
        <f t="shared" si="1"/>
        <v>1268.5</v>
      </c>
    </row>
    <row r="52" spans="1:14" ht="12" customHeight="1" x14ac:dyDescent="0.2">
      <c r="A52" s="7" t="str">
        <f>'Pregnant Women Participating'!A52</f>
        <v>Navajo Nation, AZ</v>
      </c>
      <c r="B52" s="13">
        <v>875</v>
      </c>
      <c r="C52" s="4">
        <v>805</v>
      </c>
      <c r="D52" s="4">
        <v>827</v>
      </c>
      <c r="E52" s="4">
        <v>833</v>
      </c>
      <c r="F52" s="4">
        <v>812</v>
      </c>
      <c r="G52" s="4">
        <v>825</v>
      </c>
      <c r="H52" s="4">
        <v>804</v>
      </c>
      <c r="I52" s="4">
        <v>778</v>
      </c>
      <c r="J52" s="4">
        <v>809</v>
      </c>
      <c r="K52" s="4">
        <v>836</v>
      </c>
      <c r="L52" s="4">
        <v>815</v>
      </c>
      <c r="M52" s="42">
        <v>806</v>
      </c>
      <c r="N52" s="13">
        <f t="shared" si="1"/>
        <v>818.75</v>
      </c>
    </row>
    <row r="53" spans="1:14" ht="12" customHeight="1" x14ac:dyDescent="0.2">
      <c r="A53" s="7" t="str">
        <f>'Pregnant Women Participating'!A53</f>
        <v>Acoma, Canoncito &amp; Laguna, NM</v>
      </c>
      <c r="B53" s="13">
        <v>59</v>
      </c>
      <c r="C53" s="4">
        <v>63</v>
      </c>
      <c r="D53" s="4">
        <v>60</v>
      </c>
      <c r="E53" s="4">
        <v>57</v>
      </c>
      <c r="F53" s="4">
        <v>53</v>
      </c>
      <c r="G53" s="4">
        <v>55</v>
      </c>
      <c r="H53" s="4">
        <v>53</v>
      </c>
      <c r="I53" s="4">
        <v>56</v>
      </c>
      <c r="J53" s="4">
        <v>59</v>
      </c>
      <c r="K53" s="4">
        <v>54</v>
      </c>
      <c r="L53" s="4">
        <v>60</v>
      </c>
      <c r="M53" s="42">
        <v>65</v>
      </c>
      <c r="N53" s="13">
        <f t="shared" si="1"/>
        <v>57.833333333333336</v>
      </c>
    </row>
    <row r="54" spans="1:14" ht="12" customHeight="1" x14ac:dyDescent="0.2">
      <c r="A54" s="7" t="str">
        <f>'Pregnant Women Participating'!A54</f>
        <v>Eight Northern Pueblos, NM</v>
      </c>
      <c r="B54" s="13">
        <v>67</v>
      </c>
      <c r="C54" s="4">
        <v>71</v>
      </c>
      <c r="D54" s="4">
        <v>65</v>
      </c>
      <c r="E54" s="4">
        <v>70</v>
      </c>
      <c r="F54" s="4">
        <v>70</v>
      </c>
      <c r="G54" s="4">
        <v>71</v>
      </c>
      <c r="H54" s="4">
        <v>68</v>
      </c>
      <c r="I54" s="4">
        <v>68</v>
      </c>
      <c r="J54" s="4">
        <v>67</v>
      </c>
      <c r="K54" s="4">
        <v>72</v>
      </c>
      <c r="L54" s="4">
        <v>72</v>
      </c>
      <c r="M54" s="42">
        <v>74</v>
      </c>
      <c r="N54" s="13">
        <f t="shared" si="1"/>
        <v>69.583333333333329</v>
      </c>
    </row>
    <row r="55" spans="1:14" ht="12" customHeight="1" x14ac:dyDescent="0.2">
      <c r="A55" s="7" t="str">
        <f>'Pregnant Women Participating'!A55</f>
        <v>Five Sandoval Pueblos, NM</v>
      </c>
      <c r="B55" s="13">
        <v>36</v>
      </c>
      <c r="C55" s="4">
        <v>34</v>
      </c>
      <c r="D55" s="4">
        <v>36</v>
      </c>
      <c r="E55" s="4">
        <v>36</v>
      </c>
      <c r="F55" s="4">
        <v>39</v>
      </c>
      <c r="G55" s="4">
        <v>36</v>
      </c>
      <c r="H55" s="4">
        <v>39</v>
      </c>
      <c r="I55" s="4">
        <v>43</v>
      </c>
      <c r="J55" s="4">
        <v>43</v>
      </c>
      <c r="K55" s="4">
        <v>42</v>
      </c>
      <c r="L55" s="4">
        <v>43</v>
      </c>
      <c r="M55" s="42">
        <v>48</v>
      </c>
      <c r="N55" s="13">
        <f t="shared" si="1"/>
        <v>39.583333333333336</v>
      </c>
    </row>
    <row r="56" spans="1:14" ht="12" customHeight="1" x14ac:dyDescent="0.2">
      <c r="A56" s="7" t="str">
        <f>'Pregnant Women Participating'!A56</f>
        <v>Isleta Pueblo, NM</v>
      </c>
      <c r="B56" s="13">
        <v>241</v>
      </c>
      <c r="C56" s="4">
        <v>222</v>
      </c>
      <c r="D56" s="4">
        <v>220</v>
      </c>
      <c r="E56" s="4">
        <v>218</v>
      </c>
      <c r="F56" s="4">
        <v>214</v>
      </c>
      <c r="G56" s="4">
        <v>206</v>
      </c>
      <c r="H56" s="4">
        <v>207</v>
      </c>
      <c r="I56" s="4">
        <v>196</v>
      </c>
      <c r="J56" s="4">
        <v>187</v>
      </c>
      <c r="K56" s="4">
        <v>182</v>
      </c>
      <c r="L56" s="4">
        <v>193</v>
      </c>
      <c r="M56" s="42">
        <v>202</v>
      </c>
      <c r="N56" s="13">
        <f t="shared" si="1"/>
        <v>207.33333333333334</v>
      </c>
    </row>
    <row r="57" spans="1:14" ht="12" customHeight="1" x14ac:dyDescent="0.2">
      <c r="A57" s="7" t="str">
        <f>'Pregnant Women Participating'!A57</f>
        <v>San Felipe Pueblo, NM</v>
      </c>
      <c r="B57" s="13">
        <v>54</v>
      </c>
      <c r="C57" s="4">
        <v>51</v>
      </c>
      <c r="D57" s="4">
        <v>46</v>
      </c>
      <c r="E57" s="4">
        <v>52</v>
      </c>
      <c r="F57" s="4">
        <v>55</v>
      </c>
      <c r="G57" s="4">
        <v>48</v>
      </c>
      <c r="H57" s="4">
        <v>47</v>
      </c>
      <c r="I57" s="4">
        <v>41</v>
      </c>
      <c r="J57" s="4">
        <v>51</v>
      </c>
      <c r="K57" s="4">
        <v>49</v>
      </c>
      <c r="L57" s="4">
        <v>48</v>
      </c>
      <c r="M57" s="42">
        <v>48</v>
      </c>
      <c r="N57" s="13">
        <f t="shared" si="1"/>
        <v>49.166666666666664</v>
      </c>
    </row>
    <row r="58" spans="1:14" ht="12" customHeight="1" x14ac:dyDescent="0.2">
      <c r="A58" s="7" t="str">
        <f>'Pregnant Women Participating'!A58</f>
        <v>Santo Domingo Tribe, NM</v>
      </c>
      <c r="B58" s="13">
        <v>26</v>
      </c>
      <c r="C58" s="4">
        <v>26</v>
      </c>
      <c r="D58" s="4">
        <v>24</v>
      </c>
      <c r="E58" s="4">
        <v>28</v>
      </c>
      <c r="F58" s="4">
        <v>29</v>
      </c>
      <c r="G58" s="4">
        <v>30</v>
      </c>
      <c r="H58" s="4">
        <v>25</v>
      </c>
      <c r="I58" s="4">
        <v>25</v>
      </c>
      <c r="J58" s="4">
        <v>22</v>
      </c>
      <c r="K58" s="4">
        <v>22</v>
      </c>
      <c r="L58" s="4">
        <v>22</v>
      </c>
      <c r="M58" s="42">
        <v>20</v>
      </c>
      <c r="N58" s="13">
        <f t="shared" si="1"/>
        <v>24.916666666666668</v>
      </c>
    </row>
    <row r="59" spans="1:14" ht="12" customHeight="1" x14ac:dyDescent="0.2">
      <c r="A59" s="7" t="str">
        <f>'Pregnant Women Participating'!A59</f>
        <v>Zuni Pueblo, NM</v>
      </c>
      <c r="B59" s="13">
        <v>89</v>
      </c>
      <c r="C59" s="4">
        <v>86</v>
      </c>
      <c r="D59" s="4">
        <v>79</v>
      </c>
      <c r="E59" s="4">
        <v>81</v>
      </c>
      <c r="F59" s="4">
        <v>82</v>
      </c>
      <c r="G59" s="4">
        <v>75</v>
      </c>
      <c r="H59" s="4">
        <v>79</v>
      </c>
      <c r="I59" s="4">
        <v>82</v>
      </c>
      <c r="J59" s="4">
        <v>86</v>
      </c>
      <c r="K59" s="4">
        <v>86</v>
      </c>
      <c r="L59" s="4">
        <v>93</v>
      </c>
      <c r="M59" s="42">
        <v>84</v>
      </c>
      <c r="N59" s="13">
        <f t="shared" si="1"/>
        <v>83.5</v>
      </c>
    </row>
    <row r="60" spans="1:14" ht="12" customHeight="1" x14ac:dyDescent="0.2">
      <c r="A60" s="7" t="str">
        <f>'Pregnant Women Participating'!A60</f>
        <v>Cherokee Nation, OK</v>
      </c>
      <c r="B60" s="13">
        <v>1665</v>
      </c>
      <c r="C60" s="4">
        <v>1603</v>
      </c>
      <c r="D60" s="4">
        <v>1570</v>
      </c>
      <c r="E60" s="4">
        <v>1552</v>
      </c>
      <c r="F60" s="4">
        <v>1489</v>
      </c>
      <c r="G60" s="4">
        <v>1470</v>
      </c>
      <c r="H60" s="4">
        <v>1432</v>
      </c>
      <c r="I60" s="4">
        <v>1433</v>
      </c>
      <c r="J60" s="4">
        <v>1403</v>
      </c>
      <c r="K60" s="4">
        <v>1429</v>
      </c>
      <c r="L60" s="4">
        <v>1400</v>
      </c>
      <c r="M60" s="42">
        <v>1372</v>
      </c>
      <c r="N60" s="13">
        <f t="shared" si="1"/>
        <v>1484.8333333333333</v>
      </c>
    </row>
    <row r="61" spans="1:14" ht="12" customHeight="1" x14ac:dyDescent="0.2">
      <c r="A61" s="7" t="str">
        <f>'Pregnant Women Participating'!A61</f>
        <v>Chickasaw Nation, OK</v>
      </c>
      <c r="B61" s="13">
        <v>901</v>
      </c>
      <c r="C61" s="4">
        <v>851</v>
      </c>
      <c r="D61" s="4">
        <v>831</v>
      </c>
      <c r="E61" s="4">
        <v>846</v>
      </c>
      <c r="F61" s="4">
        <v>835</v>
      </c>
      <c r="G61" s="4">
        <v>815</v>
      </c>
      <c r="H61" s="4">
        <v>813</v>
      </c>
      <c r="I61" s="4">
        <v>807</v>
      </c>
      <c r="J61" s="4">
        <v>810</v>
      </c>
      <c r="K61" s="4">
        <v>820</v>
      </c>
      <c r="L61" s="4">
        <v>841</v>
      </c>
      <c r="M61" s="42">
        <v>845</v>
      </c>
      <c r="N61" s="13">
        <f t="shared" si="1"/>
        <v>834.58333333333337</v>
      </c>
    </row>
    <row r="62" spans="1:14" ht="12" customHeight="1" x14ac:dyDescent="0.2">
      <c r="A62" s="7" t="str">
        <f>'Pregnant Women Participating'!A62</f>
        <v>Choctaw Nation, OK</v>
      </c>
      <c r="B62" s="13">
        <v>1072</v>
      </c>
      <c r="C62" s="4">
        <v>1064</v>
      </c>
      <c r="D62" s="4">
        <v>1061</v>
      </c>
      <c r="E62" s="4">
        <v>1028</v>
      </c>
      <c r="F62" s="4">
        <v>981</v>
      </c>
      <c r="G62" s="4">
        <v>1004</v>
      </c>
      <c r="H62" s="4">
        <v>991</v>
      </c>
      <c r="I62" s="4">
        <v>1013</v>
      </c>
      <c r="J62" s="4">
        <v>1013</v>
      </c>
      <c r="K62" s="4">
        <v>1000</v>
      </c>
      <c r="L62" s="4">
        <v>1011</v>
      </c>
      <c r="M62" s="42">
        <v>1016</v>
      </c>
      <c r="N62" s="13">
        <f t="shared" si="1"/>
        <v>1021.1666666666666</v>
      </c>
    </row>
    <row r="63" spans="1:14" ht="12" customHeight="1" x14ac:dyDescent="0.2">
      <c r="A63" s="7" t="str">
        <f>'Pregnant Women Participating'!A63</f>
        <v>Citizen Potawatomi Nation, OK</v>
      </c>
      <c r="B63" s="13">
        <v>298</v>
      </c>
      <c r="C63" s="4">
        <v>285</v>
      </c>
      <c r="D63" s="4">
        <v>276</v>
      </c>
      <c r="E63" s="4">
        <v>275</v>
      </c>
      <c r="F63" s="4">
        <v>271</v>
      </c>
      <c r="G63" s="4">
        <v>260</v>
      </c>
      <c r="H63" s="4">
        <v>267</v>
      </c>
      <c r="I63" s="4">
        <v>271</v>
      </c>
      <c r="J63" s="4">
        <v>284</v>
      </c>
      <c r="K63" s="4">
        <v>274</v>
      </c>
      <c r="L63" s="4">
        <v>276</v>
      </c>
      <c r="M63" s="42">
        <v>279</v>
      </c>
      <c r="N63" s="13">
        <f t="shared" si="1"/>
        <v>276.33333333333331</v>
      </c>
    </row>
    <row r="64" spans="1:14" ht="12" customHeight="1" x14ac:dyDescent="0.2">
      <c r="A64" s="7" t="str">
        <f>'Pregnant Women Participating'!A64</f>
        <v>Inter-Tribal Council, OK</v>
      </c>
      <c r="B64" s="13">
        <v>150</v>
      </c>
      <c r="C64" s="4">
        <v>139</v>
      </c>
      <c r="D64" s="4">
        <v>142</v>
      </c>
      <c r="E64" s="4">
        <v>159</v>
      </c>
      <c r="F64" s="4">
        <v>152</v>
      </c>
      <c r="G64" s="4">
        <v>155</v>
      </c>
      <c r="H64" s="4">
        <v>146</v>
      </c>
      <c r="I64" s="4">
        <v>141</v>
      </c>
      <c r="J64" s="4">
        <v>141</v>
      </c>
      <c r="K64" s="4">
        <v>144</v>
      </c>
      <c r="L64" s="4">
        <v>148</v>
      </c>
      <c r="M64" s="42">
        <v>145</v>
      </c>
      <c r="N64" s="13">
        <f t="shared" si="1"/>
        <v>146.83333333333334</v>
      </c>
    </row>
    <row r="65" spans="1:14" ht="12" customHeight="1" x14ac:dyDescent="0.2">
      <c r="A65" s="7" t="str">
        <f>'Pregnant Women Participating'!A65</f>
        <v>Muscogee Creek Nation, OK</v>
      </c>
      <c r="B65" s="13">
        <v>408</v>
      </c>
      <c r="C65" s="4">
        <v>411</v>
      </c>
      <c r="D65" s="4">
        <v>404</v>
      </c>
      <c r="E65" s="4">
        <v>410</v>
      </c>
      <c r="F65" s="4">
        <v>415</v>
      </c>
      <c r="G65" s="4">
        <v>413</v>
      </c>
      <c r="H65" s="4">
        <v>423</v>
      </c>
      <c r="I65" s="4">
        <v>423</v>
      </c>
      <c r="J65" s="4">
        <v>423</v>
      </c>
      <c r="K65" s="4">
        <v>444</v>
      </c>
      <c r="L65" s="4">
        <v>442</v>
      </c>
      <c r="M65" s="42">
        <v>424</v>
      </c>
      <c r="N65" s="13">
        <f t="shared" si="1"/>
        <v>420</v>
      </c>
    </row>
    <row r="66" spans="1:14" ht="12" customHeight="1" x14ac:dyDescent="0.2">
      <c r="A66" s="7" t="str">
        <f>'Pregnant Women Participating'!A66</f>
        <v>Osage Tribal Council, OK</v>
      </c>
      <c r="B66" s="13">
        <v>696</v>
      </c>
      <c r="C66" s="4">
        <v>659</v>
      </c>
      <c r="D66" s="4">
        <v>635</v>
      </c>
      <c r="E66" s="4">
        <v>630</v>
      </c>
      <c r="F66" s="4">
        <v>585</v>
      </c>
      <c r="G66" s="4">
        <v>576</v>
      </c>
      <c r="H66" s="4">
        <v>583</v>
      </c>
      <c r="I66" s="4">
        <v>580</v>
      </c>
      <c r="J66" s="4">
        <v>584</v>
      </c>
      <c r="K66" s="4">
        <v>566</v>
      </c>
      <c r="L66" s="4">
        <v>539</v>
      </c>
      <c r="M66" s="42">
        <v>544</v>
      </c>
      <c r="N66" s="13">
        <f t="shared" si="1"/>
        <v>598.08333333333337</v>
      </c>
    </row>
    <row r="67" spans="1:14" ht="12" customHeight="1" x14ac:dyDescent="0.2">
      <c r="A67" s="7" t="str">
        <f>'Pregnant Women Participating'!A67</f>
        <v>Otoe-Missouria Tribe, OK</v>
      </c>
      <c r="B67" s="13">
        <v>90</v>
      </c>
      <c r="C67" s="4">
        <v>91</v>
      </c>
      <c r="D67" s="4">
        <v>87</v>
      </c>
      <c r="E67" s="4">
        <v>97</v>
      </c>
      <c r="F67" s="4">
        <v>97</v>
      </c>
      <c r="G67" s="4">
        <v>100</v>
      </c>
      <c r="H67" s="4">
        <v>99</v>
      </c>
      <c r="I67" s="4">
        <v>96</v>
      </c>
      <c r="J67" s="4">
        <v>104</v>
      </c>
      <c r="K67" s="4">
        <v>109</v>
      </c>
      <c r="L67" s="4">
        <v>104</v>
      </c>
      <c r="M67" s="42">
        <v>105</v>
      </c>
      <c r="N67" s="13">
        <f t="shared" si="1"/>
        <v>98.25</v>
      </c>
    </row>
    <row r="68" spans="1:14" ht="12" customHeight="1" x14ac:dyDescent="0.2">
      <c r="A68" s="7" t="str">
        <f>'Pregnant Women Participating'!A68</f>
        <v>Wichita, Caddo &amp; Delaware (WCD), OK</v>
      </c>
      <c r="B68" s="13">
        <v>836</v>
      </c>
      <c r="C68" s="4">
        <v>820</v>
      </c>
      <c r="D68" s="4">
        <v>826</v>
      </c>
      <c r="E68" s="4">
        <v>863</v>
      </c>
      <c r="F68" s="4">
        <v>832</v>
      </c>
      <c r="G68" s="4">
        <v>831</v>
      </c>
      <c r="H68" s="4">
        <v>832</v>
      </c>
      <c r="I68" s="4">
        <v>830</v>
      </c>
      <c r="J68" s="4">
        <v>834</v>
      </c>
      <c r="K68" s="4">
        <v>873</v>
      </c>
      <c r="L68" s="4">
        <v>837</v>
      </c>
      <c r="M68" s="42">
        <v>843</v>
      </c>
      <c r="N68" s="13">
        <f t="shared" si="1"/>
        <v>838.08333333333337</v>
      </c>
    </row>
    <row r="69" spans="1:14" s="17" customFormat="1" ht="24.75" customHeight="1" x14ac:dyDescent="0.2">
      <c r="A69" s="14" t="str">
        <f>'Pregnant Women Participating'!A69</f>
        <v>Southwest Region</v>
      </c>
      <c r="B69" s="16">
        <v>317362</v>
      </c>
      <c r="C69" s="15">
        <v>311158</v>
      </c>
      <c r="D69" s="15">
        <v>309762</v>
      </c>
      <c r="E69" s="15">
        <v>311199</v>
      </c>
      <c r="F69" s="15">
        <v>310034</v>
      </c>
      <c r="G69" s="15">
        <v>310106</v>
      </c>
      <c r="H69" s="15">
        <v>310406</v>
      </c>
      <c r="I69" s="15">
        <v>310576</v>
      </c>
      <c r="J69" s="15">
        <v>309429</v>
      </c>
      <c r="K69" s="15">
        <v>311358</v>
      </c>
      <c r="L69" s="15">
        <v>308753</v>
      </c>
      <c r="M69" s="41">
        <v>309715</v>
      </c>
      <c r="N69" s="16">
        <f t="shared" si="1"/>
        <v>310821.5</v>
      </c>
    </row>
    <row r="70" spans="1:14" ht="12" customHeight="1" x14ac:dyDescent="0.2">
      <c r="A70" s="7" t="str">
        <f>'Pregnant Women Participating'!A70</f>
        <v>Colorado</v>
      </c>
      <c r="B70" s="13">
        <v>19777</v>
      </c>
      <c r="C70" s="4">
        <v>19493</v>
      </c>
      <c r="D70" s="4">
        <v>19409</v>
      </c>
      <c r="E70" s="4">
        <v>19591</v>
      </c>
      <c r="F70" s="4">
        <v>19680</v>
      </c>
      <c r="G70" s="4">
        <v>19623</v>
      </c>
      <c r="H70" s="4">
        <v>19809</v>
      </c>
      <c r="I70" s="4">
        <v>19684</v>
      </c>
      <c r="J70" s="4">
        <v>19599</v>
      </c>
      <c r="K70" s="4">
        <v>19643</v>
      </c>
      <c r="L70" s="4">
        <v>19605</v>
      </c>
      <c r="M70" s="42">
        <v>19659</v>
      </c>
      <c r="N70" s="13">
        <f t="shared" si="1"/>
        <v>19631</v>
      </c>
    </row>
    <row r="71" spans="1:14" ht="12" customHeight="1" x14ac:dyDescent="0.2">
      <c r="A71" s="7" t="str">
        <f>'Pregnant Women Participating'!A71</f>
        <v>Kansas</v>
      </c>
      <c r="B71" s="13">
        <v>11093</v>
      </c>
      <c r="C71" s="4">
        <v>10764</v>
      </c>
      <c r="D71" s="4">
        <v>10892</v>
      </c>
      <c r="E71" s="4">
        <v>10956</v>
      </c>
      <c r="F71" s="4">
        <v>10844</v>
      </c>
      <c r="G71" s="4">
        <v>10782</v>
      </c>
      <c r="H71" s="4">
        <v>10904</v>
      </c>
      <c r="I71" s="4">
        <v>10910</v>
      </c>
      <c r="J71" s="4">
        <v>10863</v>
      </c>
      <c r="K71" s="4">
        <v>10876</v>
      </c>
      <c r="L71" s="4">
        <v>10689</v>
      </c>
      <c r="M71" s="42">
        <v>10795</v>
      </c>
      <c r="N71" s="13">
        <f t="shared" si="1"/>
        <v>10864</v>
      </c>
    </row>
    <row r="72" spans="1:14" ht="12" customHeight="1" x14ac:dyDescent="0.2">
      <c r="A72" s="7" t="str">
        <f>'Pregnant Women Participating'!A72</f>
        <v>Missouri</v>
      </c>
      <c r="B72" s="13">
        <v>25350</v>
      </c>
      <c r="C72" s="4">
        <v>24642</v>
      </c>
      <c r="D72" s="4">
        <v>24431</v>
      </c>
      <c r="E72" s="4">
        <v>24430</v>
      </c>
      <c r="F72" s="4">
        <v>23894</v>
      </c>
      <c r="G72" s="4">
        <v>23964</v>
      </c>
      <c r="H72" s="4">
        <v>24152</v>
      </c>
      <c r="I72" s="4">
        <v>24222</v>
      </c>
      <c r="J72" s="4">
        <v>24260</v>
      </c>
      <c r="K72" s="4">
        <v>24669</v>
      </c>
      <c r="L72" s="4">
        <v>24671</v>
      </c>
      <c r="M72" s="42">
        <v>24700</v>
      </c>
      <c r="N72" s="13">
        <f t="shared" si="1"/>
        <v>24448.75</v>
      </c>
    </row>
    <row r="73" spans="1:14" ht="12" customHeight="1" x14ac:dyDescent="0.2">
      <c r="A73" s="7" t="str">
        <f>'Pregnant Women Participating'!A73</f>
        <v>Montana</v>
      </c>
      <c r="B73" s="13">
        <v>2932</v>
      </c>
      <c r="C73" s="4">
        <v>2861</v>
      </c>
      <c r="D73" s="4">
        <v>2854</v>
      </c>
      <c r="E73" s="4">
        <v>2871</v>
      </c>
      <c r="F73" s="4">
        <v>2899</v>
      </c>
      <c r="G73" s="4">
        <v>2889</v>
      </c>
      <c r="H73" s="4">
        <v>2900</v>
      </c>
      <c r="I73" s="4">
        <v>2883</v>
      </c>
      <c r="J73" s="4">
        <v>2857</v>
      </c>
      <c r="K73" s="4">
        <v>2897</v>
      </c>
      <c r="L73" s="4">
        <v>2899</v>
      </c>
      <c r="M73" s="42">
        <v>2897</v>
      </c>
      <c r="N73" s="13">
        <f t="shared" si="1"/>
        <v>2886.5833333333335</v>
      </c>
    </row>
    <row r="74" spans="1:14" ht="12" customHeight="1" x14ac:dyDescent="0.2">
      <c r="A74" s="7" t="str">
        <f>'Pregnant Women Participating'!A74</f>
        <v>Nebraska</v>
      </c>
      <c r="B74" s="13">
        <v>8726</v>
      </c>
      <c r="C74" s="4">
        <v>8685</v>
      </c>
      <c r="D74" s="4">
        <v>8535</v>
      </c>
      <c r="E74" s="4">
        <v>8541</v>
      </c>
      <c r="F74" s="4">
        <v>8303</v>
      </c>
      <c r="G74" s="4">
        <v>8220</v>
      </c>
      <c r="H74" s="4">
        <v>8300</v>
      </c>
      <c r="I74" s="4">
        <v>8243</v>
      </c>
      <c r="J74" s="4">
        <v>8157</v>
      </c>
      <c r="K74" s="4">
        <v>8178</v>
      </c>
      <c r="L74" s="4">
        <v>8098</v>
      </c>
      <c r="M74" s="42">
        <v>8107</v>
      </c>
      <c r="N74" s="13">
        <f t="shared" si="1"/>
        <v>8341.0833333333339</v>
      </c>
    </row>
    <row r="75" spans="1:14" ht="12" customHeight="1" x14ac:dyDescent="0.2">
      <c r="A75" s="7" t="str">
        <f>'Pregnant Women Participating'!A75</f>
        <v>North Dakota</v>
      </c>
      <c r="B75" s="13">
        <v>2307</v>
      </c>
      <c r="C75" s="4">
        <v>2261</v>
      </c>
      <c r="D75" s="4">
        <v>2217</v>
      </c>
      <c r="E75" s="4">
        <v>2264</v>
      </c>
      <c r="F75" s="4">
        <v>2258</v>
      </c>
      <c r="G75" s="4">
        <v>2224</v>
      </c>
      <c r="H75" s="4">
        <v>2228</v>
      </c>
      <c r="I75" s="4">
        <v>2222</v>
      </c>
      <c r="J75" s="4">
        <v>2193</v>
      </c>
      <c r="K75" s="4">
        <v>2290</v>
      </c>
      <c r="L75" s="4">
        <v>2295</v>
      </c>
      <c r="M75" s="42">
        <v>2290</v>
      </c>
      <c r="N75" s="13">
        <f t="shared" si="1"/>
        <v>2254.0833333333335</v>
      </c>
    </row>
    <row r="76" spans="1:14" ht="12" customHeight="1" x14ac:dyDescent="0.2">
      <c r="A76" s="7" t="str">
        <f>'Pregnant Women Participating'!A76</f>
        <v>South Dakota</v>
      </c>
      <c r="B76" s="13">
        <v>3302</v>
      </c>
      <c r="C76" s="4">
        <v>3199</v>
      </c>
      <c r="D76" s="4">
        <v>3159</v>
      </c>
      <c r="E76" s="4">
        <v>3191</v>
      </c>
      <c r="F76" s="4">
        <v>3114</v>
      </c>
      <c r="G76" s="4">
        <v>3107</v>
      </c>
      <c r="H76" s="4">
        <v>3064</v>
      </c>
      <c r="I76" s="4">
        <v>3049</v>
      </c>
      <c r="J76" s="4">
        <v>3002</v>
      </c>
      <c r="K76" s="4">
        <v>3038</v>
      </c>
      <c r="L76" s="4">
        <v>3055</v>
      </c>
      <c r="M76" s="42">
        <v>3087</v>
      </c>
      <c r="N76" s="13">
        <f t="shared" si="1"/>
        <v>3113.9166666666665</v>
      </c>
    </row>
    <row r="77" spans="1:14" ht="12" customHeight="1" x14ac:dyDescent="0.2">
      <c r="A77" s="7" t="str">
        <f>'Pregnant Women Participating'!A77</f>
        <v>Wyoming</v>
      </c>
      <c r="B77" s="13">
        <v>1836</v>
      </c>
      <c r="C77" s="4">
        <v>1820</v>
      </c>
      <c r="D77" s="4">
        <v>1818</v>
      </c>
      <c r="E77" s="4">
        <v>1856</v>
      </c>
      <c r="F77" s="4">
        <v>1821</v>
      </c>
      <c r="G77" s="4">
        <v>1830</v>
      </c>
      <c r="H77" s="4">
        <v>1816</v>
      </c>
      <c r="I77" s="4">
        <v>1777</v>
      </c>
      <c r="J77" s="4">
        <v>1758</v>
      </c>
      <c r="K77" s="4">
        <v>1739</v>
      </c>
      <c r="L77" s="4">
        <v>1710</v>
      </c>
      <c r="M77" s="42">
        <v>1674</v>
      </c>
      <c r="N77" s="13">
        <f t="shared" si="1"/>
        <v>1787.9166666666667</v>
      </c>
    </row>
    <row r="78" spans="1:14" ht="12" customHeight="1" x14ac:dyDescent="0.2">
      <c r="A78" s="7" t="str">
        <f>'Pregnant Women Participating'!A78</f>
        <v>Ute Mountain Ute Tribe, CO</v>
      </c>
      <c r="B78" s="13">
        <v>33</v>
      </c>
      <c r="C78" s="4">
        <v>37</v>
      </c>
      <c r="D78" s="4">
        <v>35</v>
      </c>
      <c r="E78" s="4">
        <v>33</v>
      </c>
      <c r="F78" s="4">
        <v>31</v>
      </c>
      <c r="G78" s="4">
        <v>35</v>
      </c>
      <c r="H78" s="4">
        <v>30</v>
      </c>
      <c r="I78" s="4">
        <v>30</v>
      </c>
      <c r="J78" s="4">
        <v>26</v>
      </c>
      <c r="K78" s="4">
        <v>34</v>
      </c>
      <c r="L78" s="4">
        <v>34</v>
      </c>
      <c r="M78" s="42">
        <v>29</v>
      </c>
      <c r="N78" s="13">
        <f t="shared" si="1"/>
        <v>32.25</v>
      </c>
    </row>
    <row r="79" spans="1:14" ht="12" customHeight="1" x14ac:dyDescent="0.2">
      <c r="A79" s="7" t="str">
        <f>'Pregnant Women Participating'!A79</f>
        <v>Omaha Sioux, NE</v>
      </c>
      <c r="B79" s="13">
        <v>51</v>
      </c>
      <c r="C79" s="4">
        <v>54</v>
      </c>
      <c r="D79" s="4">
        <v>56</v>
      </c>
      <c r="E79" s="4">
        <v>57</v>
      </c>
      <c r="F79" s="4">
        <v>53</v>
      </c>
      <c r="G79" s="4">
        <v>52</v>
      </c>
      <c r="H79" s="4">
        <v>49</v>
      </c>
      <c r="I79" s="4">
        <v>53</v>
      </c>
      <c r="J79" s="4">
        <v>58</v>
      </c>
      <c r="K79" s="4">
        <v>57</v>
      </c>
      <c r="L79" s="4">
        <v>58</v>
      </c>
      <c r="M79" s="42">
        <v>55</v>
      </c>
      <c r="N79" s="13">
        <f t="shared" si="1"/>
        <v>54.416666666666664</v>
      </c>
    </row>
    <row r="80" spans="1:14" ht="12" customHeight="1" x14ac:dyDescent="0.2">
      <c r="A80" s="7" t="str">
        <f>'Pregnant Women Participating'!A80</f>
        <v>Santee Sioux, NE</v>
      </c>
      <c r="B80" s="13">
        <v>13</v>
      </c>
      <c r="C80" s="4">
        <v>16</v>
      </c>
      <c r="D80" s="4">
        <v>17</v>
      </c>
      <c r="E80" s="4">
        <v>16</v>
      </c>
      <c r="F80" s="4">
        <v>17</v>
      </c>
      <c r="G80" s="4">
        <v>15</v>
      </c>
      <c r="H80" s="4">
        <v>17</v>
      </c>
      <c r="I80" s="4">
        <v>17</v>
      </c>
      <c r="J80" s="4">
        <v>15</v>
      </c>
      <c r="K80" s="4">
        <v>17</v>
      </c>
      <c r="L80" s="4">
        <v>18</v>
      </c>
      <c r="M80" s="42">
        <v>18</v>
      </c>
      <c r="N80" s="13">
        <f t="shared" si="1"/>
        <v>16.333333333333332</v>
      </c>
    </row>
    <row r="81" spans="1:14" ht="12" customHeight="1" x14ac:dyDescent="0.2">
      <c r="A81" s="7" t="str">
        <f>'Pregnant Women Participating'!A81</f>
        <v>Winnebago Tribe, NE</v>
      </c>
      <c r="B81" s="13">
        <v>42</v>
      </c>
      <c r="C81" s="4">
        <v>38</v>
      </c>
      <c r="D81" s="4">
        <v>36</v>
      </c>
      <c r="E81" s="4">
        <v>29</v>
      </c>
      <c r="F81" s="4">
        <v>25</v>
      </c>
      <c r="G81" s="4">
        <v>19</v>
      </c>
      <c r="H81" s="4">
        <v>21</v>
      </c>
      <c r="I81" s="4">
        <v>26</v>
      </c>
      <c r="J81" s="4">
        <v>24</v>
      </c>
      <c r="K81" s="4">
        <v>32</v>
      </c>
      <c r="L81" s="4">
        <v>34</v>
      </c>
      <c r="M81" s="42">
        <v>34</v>
      </c>
      <c r="N81" s="13">
        <f t="shared" si="1"/>
        <v>30</v>
      </c>
    </row>
    <row r="82" spans="1:14" ht="12" customHeight="1" x14ac:dyDescent="0.2">
      <c r="A82" s="7" t="str">
        <f>'Pregnant Women Participating'!A82</f>
        <v>Standing Rock Sioux Tribe, ND</v>
      </c>
      <c r="B82" s="13">
        <v>63</v>
      </c>
      <c r="C82" s="4">
        <v>64</v>
      </c>
      <c r="D82" s="4">
        <v>58</v>
      </c>
      <c r="E82" s="4">
        <v>56</v>
      </c>
      <c r="F82" s="4">
        <v>55</v>
      </c>
      <c r="G82" s="4">
        <v>54</v>
      </c>
      <c r="H82" s="4">
        <v>53</v>
      </c>
      <c r="I82" s="4">
        <v>46</v>
      </c>
      <c r="J82" s="4">
        <v>58</v>
      </c>
      <c r="K82" s="4">
        <v>52</v>
      </c>
      <c r="L82" s="4">
        <v>64</v>
      </c>
      <c r="M82" s="42">
        <v>68</v>
      </c>
      <c r="N82" s="13">
        <f t="shared" si="1"/>
        <v>57.583333333333336</v>
      </c>
    </row>
    <row r="83" spans="1:14" ht="12" customHeight="1" x14ac:dyDescent="0.2">
      <c r="A83" s="7" t="str">
        <f>'Pregnant Women Participating'!A83</f>
        <v>Three Affiliated Tribes, ND</v>
      </c>
      <c r="B83" s="13">
        <v>30</v>
      </c>
      <c r="C83" s="4">
        <v>29</v>
      </c>
      <c r="D83" s="4">
        <v>30</v>
      </c>
      <c r="E83" s="4">
        <v>30</v>
      </c>
      <c r="F83" s="4">
        <v>22</v>
      </c>
      <c r="G83" s="4">
        <v>23</v>
      </c>
      <c r="H83" s="4">
        <v>26</v>
      </c>
      <c r="I83" s="4">
        <v>30</v>
      </c>
      <c r="J83" s="4">
        <v>29</v>
      </c>
      <c r="K83" s="4">
        <v>28</v>
      </c>
      <c r="L83" s="4">
        <v>30</v>
      </c>
      <c r="M83" s="42">
        <v>28</v>
      </c>
      <c r="N83" s="13">
        <f t="shared" si="1"/>
        <v>27.916666666666668</v>
      </c>
    </row>
    <row r="84" spans="1:14" ht="12" customHeight="1" x14ac:dyDescent="0.2">
      <c r="A84" s="7" t="str">
        <f>'Pregnant Women Participating'!A84</f>
        <v>Cheyenne River Sioux, SD</v>
      </c>
      <c r="B84" s="13">
        <v>85</v>
      </c>
      <c r="C84" s="4">
        <v>93</v>
      </c>
      <c r="D84" s="4">
        <v>92</v>
      </c>
      <c r="E84" s="4">
        <v>87</v>
      </c>
      <c r="F84" s="4">
        <v>90</v>
      </c>
      <c r="G84" s="4">
        <v>90</v>
      </c>
      <c r="H84" s="4">
        <v>97</v>
      </c>
      <c r="I84" s="4">
        <v>97</v>
      </c>
      <c r="J84" s="4">
        <v>94</v>
      </c>
      <c r="K84" s="4">
        <v>93</v>
      </c>
      <c r="L84" s="4">
        <v>93</v>
      </c>
      <c r="M84" s="42">
        <v>100</v>
      </c>
      <c r="N84" s="13">
        <f t="shared" si="1"/>
        <v>92.583333333333329</v>
      </c>
    </row>
    <row r="85" spans="1:14" ht="12" customHeight="1" x14ac:dyDescent="0.2">
      <c r="A85" s="7" t="str">
        <f>'Pregnant Women Participating'!A85</f>
        <v>Rosebud Sioux, SD</v>
      </c>
      <c r="B85" s="13">
        <v>181</v>
      </c>
      <c r="C85" s="4">
        <v>173</v>
      </c>
      <c r="D85" s="4">
        <v>164</v>
      </c>
      <c r="E85" s="4">
        <v>164</v>
      </c>
      <c r="F85" s="4">
        <v>154</v>
      </c>
      <c r="G85" s="4">
        <v>155</v>
      </c>
      <c r="H85" s="4">
        <v>164</v>
      </c>
      <c r="I85" s="4">
        <v>168</v>
      </c>
      <c r="J85" s="4">
        <v>165</v>
      </c>
      <c r="K85" s="4">
        <v>175</v>
      </c>
      <c r="L85" s="4">
        <v>176</v>
      </c>
      <c r="M85" s="42">
        <v>184</v>
      </c>
      <c r="N85" s="13">
        <f t="shared" si="1"/>
        <v>168.58333333333334</v>
      </c>
    </row>
    <row r="86" spans="1:14" ht="12" customHeight="1" x14ac:dyDescent="0.2">
      <c r="A86" s="7" t="str">
        <f>'Pregnant Women Participating'!A86</f>
        <v>Northern Arapahoe, WY</v>
      </c>
      <c r="B86" s="13">
        <v>57</v>
      </c>
      <c r="C86" s="4">
        <v>59</v>
      </c>
      <c r="D86" s="4">
        <v>57</v>
      </c>
      <c r="E86" s="4">
        <v>60</v>
      </c>
      <c r="F86" s="4">
        <v>52</v>
      </c>
      <c r="G86" s="4">
        <v>54</v>
      </c>
      <c r="H86" s="4">
        <v>47</v>
      </c>
      <c r="I86" s="4">
        <v>45</v>
      </c>
      <c r="J86" s="4">
        <v>50</v>
      </c>
      <c r="K86" s="4">
        <v>55</v>
      </c>
      <c r="L86" s="4">
        <v>54</v>
      </c>
      <c r="M86" s="42">
        <v>52</v>
      </c>
      <c r="N86" s="13">
        <f t="shared" si="1"/>
        <v>53.5</v>
      </c>
    </row>
    <row r="87" spans="1:14" ht="12" customHeight="1" x14ac:dyDescent="0.2">
      <c r="A87" s="7" t="str">
        <f>'Pregnant Women Participating'!A87</f>
        <v>Shoshone Tribe, WY</v>
      </c>
      <c r="B87" s="13">
        <v>23</v>
      </c>
      <c r="C87" s="4">
        <v>22</v>
      </c>
      <c r="D87" s="4">
        <v>22</v>
      </c>
      <c r="E87" s="4">
        <v>22</v>
      </c>
      <c r="F87" s="4">
        <v>20</v>
      </c>
      <c r="G87" s="4">
        <v>22</v>
      </c>
      <c r="H87" s="4">
        <v>25</v>
      </c>
      <c r="I87" s="4">
        <v>28</v>
      </c>
      <c r="J87" s="4">
        <v>30</v>
      </c>
      <c r="K87" s="4">
        <v>34</v>
      </c>
      <c r="L87" s="4">
        <v>34</v>
      </c>
      <c r="M87" s="42">
        <v>33</v>
      </c>
      <c r="N87" s="13">
        <f t="shared" si="1"/>
        <v>26.25</v>
      </c>
    </row>
    <row r="88" spans="1:14" s="17" customFormat="1" ht="24.75" customHeight="1" x14ac:dyDescent="0.2">
      <c r="A88" s="14" t="str">
        <f>'Pregnant Women Participating'!A88</f>
        <v>Mountain Plains</v>
      </c>
      <c r="B88" s="16">
        <v>75901</v>
      </c>
      <c r="C88" s="15">
        <v>74310</v>
      </c>
      <c r="D88" s="15">
        <v>73882</v>
      </c>
      <c r="E88" s="15">
        <v>74254</v>
      </c>
      <c r="F88" s="15">
        <v>73332</v>
      </c>
      <c r="G88" s="15">
        <v>73158</v>
      </c>
      <c r="H88" s="15">
        <v>73702</v>
      </c>
      <c r="I88" s="15">
        <v>73530</v>
      </c>
      <c r="J88" s="15">
        <v>73238</v>
      </c>
      <c r="K88" s="15">
        <v>73907</v>
      </c>
      <c r="L88" s="15">
        <v>73617</v>
      </c>
      <c r="M88" s="41">
        <v>73810</v>
      </c>
      <c r="N88" s="16">
        <f t="shared" si="1"/>
        <v>73886.75</v>
      </c>
    </row>
    <row r="89" spans="1:14" ht="12" customHeight="1" x14ac:dyDescent="0.2">
      <c r="A89" s="8" t="str">
        <f>'Pregnant Women Participating'!A89</f>
        <v>Alaska</v>
      </c>
      <c r="B89" s="13">
        <v>3037</v>
      </c>
      <c r="C89" s="4">
        <v>2978</v>
      </c>
      <c r="D89" s="4">
        <v>2928</v>
      </c>
      <c r="E89" s="4">
        <v>2917</v>
      </c>
      <c r="F89" s="4">
        <v>2869</v>
      </c>
      <c r="G89" s="4">
        <v>2869</v>
      </c>
      <c r="H89" s="4">
        <v>2873</v>
      </c>
      <c r="I89" s="4">
        <v>2876</v>
      </c>
      <c r="J89" s="4">
        <v>2857</v>
      </c>
      <c r="K89" s="4">
        <v>2849</v>
      </c>
      <c r="L89" s="4">
        <v>2806</v>
      </c>
      <c r="M89" s="42">
        <v>2787</v>
      </c>
      <c r="N89" s="13">
        <f t="shared" si="1"/>
        <v>2887.1666666666665</v>
      </c>
    </row>
    <row r="90" spans="1:14" ht="12" customHeight="1" x14ac:dyDescent="0.2">
      <c r="A90" s="8" t="str">
        <f>'Pregnant Women Participating'!A90</f>
        <v>American Samoa</v>
      </c>
      <c r="B90" s="13">
        <v>707</v>
      </c>
      <c r="C90" s="4">
        <v>718</v>
      </c>
      <c r="D90" s="4">
        <v>698</v>
      </c>
      <c r="E90" s="4">
        <v>682</v>
      </c>
      <c r="F90" s="4">
        <v>666</v>
      </c>
      <c r="G90" s="4">
        <v>677</v>
      </c>
      <c r="H90" s="4">
        <v>659</v>
      </c>
      <c r="I90" s="4">
        <v>688</v>
      </c>
      <c r="J90" s="4">
        <v>692</v>
      </c>
      <c r="K90" s="4">
        <v>703</v>
      </c>
      <c r="L90" s="4">
        <v>692</v>
      </c>
      <c r="M90" s="42">
        <v>686</v>
      </c>
      <c r="N90" s="13">
        <f t="shared" si="1"/>
        <v>689</v>
      </c>
    </row>
    <row r="91" spans="1:14" ht="12" customHeight="1" x14ac:dyDescent="0.2">
      <c r="A91" s="8" t="str">
        <f>'Pregnant Women Participating'!A91</f>
        <v>California</v>
      </c>
      <c r="B91" s="13">
        <v>180194</v>
      </c>
      <c r="C91" s="4">
        <v>177252</v>
      </c>
      <c r="D91" s="4">
        <v>176490</v>
      </c>
      <c r="E91" s="4">
        <v>178522</v>
      </c>
      <c r="F91" s="4">
        <v>177193</v>
      </c>
      <c r="G91" s="4">
        <v>176749</v>
      </c>
      <c r="H91" s="4">
        <v>177334</v>
      </c>
      <c r="I91" s="4">
        <v>176326</v>
      </c>
      <c r="J91" s="4">
        <v>174857</v>
      </c>
      <c r="K91" s="4">
        <v>175449</v>
      </c>
      <c r="L91" s="4">
        <v>172811</v>
      </c>
      <c r="M91" s="42">
        <v>172344</v>
      </c>
      <c r="N91" s="13">
        <f t="shared" si="1"/>
        <v>176293.41666666666</v>
      </c>
    </row>
    <row r="92" spans="1:14" ht="12" customHeight="1" x14ac:dyDescent="0.2">
      <c r="A92" s="8" t="str">
        <f>'Pregnant Women Participating'!A92</f>
        <v>Guam</v>
      </c>
      <c r="B92" s="13">
        <v>1346</v>
      </c>
      <c r="C92" s="4">
        <v>1322</v>
      </c>
      <c r="D92" s="4">
        <v>1327</v>
      </c>
      <c r="E92" s="4">
        <v>1332</v>
      </c>
      <c r="F92" s="4">
        <v>1333</v>
      </c>
      <c r="G92" s="4">
        <v>1329</v>
      </c>
      <c r="H92" s="4">
        <v>1301</v>
      </c>
      <c r="I92" s="4">
        <v>1283</v>
      </c>
      <c r="J92" s="4">
        <v>1280</v>
      </c>
      <c r="K92" s="4">
        <v>1297</v>
      </c>
      <c r="L92" s="4">
        <v>1291</v>
      </c>
      <c r="M92" s="42">
        <v>1282</v>
      </c>
      <c r="N92" s="13">
        <f t="shared" si="1"/>
        <v>1310.25</v>
      </c>
    </row>
    <row r="93" spans="1:14" ht="12" customHeight="1" x14ac:dyDescent="0.2">
      <c r="A93" s="8" t="str">
        <f>'Pregnant Women Participating'!A93</f>
        <v>Hawaii</v>
      </c>
      <c r="B93" s="13">
        <v>5267</v>
      </c>
      <c r="C93" s="4">
        <v>5150</v>
      </c>
      <c r="D93" s="4">
        <v>5153</v>
      </c>
      <c r="E93" s="4">
        <v>5183</v>
      </c>
      <c r="F93" s="4">
        <v>5104</v>
      </c>
      <c r="G93" s="4">
        <v>5035</v>
      </c>
      <c r="H93" s="4">
        <v>4990</v>
      </c>
      <c r="I93" s="4">
        <v>4954</v>
      </c>
      <c r="J93" s="4">
        <v>5044</v>
      </c>
      <c r="K93" s="4">
        <v>5098</v>
      </c>
      <c r="L93" s="4">
        <v>5000</v>
      </c>
      <c r="M93" s="42">
        <v>4930</v>
      </c>
      <c r="N93" s="13">
        <f t="shared" si="1"/>
        <v>5075.666666666667</v>
      </c>
    </row>
    <row r="94" spans="1:14" ht="12" customHeight="1" x14ac:dyDescent="0.2">
      <c r="A94" s="8" t="str">
        <f>'Pregnant Women Participating'!A94</f>
        <v>Idaho</v>
      </c>
      <c r="B94" s="13">
        <v>6889</v>
      </c>
      <c r="C94" s="4">
        <v>6823</v>
      </c>
      <c r="D94" s="4">
        <v>6792</v>
      </c>
      <c r="E94" s="4">
        <v>6842</v>
      </c>
      <c r="F94" s="4">
        <v>6758</v>
      </c>
      <c r="G94" s="4">
        <v>6848</v>
      </c>
      <c r="H94" s="4">
        <v>6863</v>
      </c>
      <c r="I94" s="4">
        <v>6782</v>
      </c>
      <c r="J94" s="4">
        <v>6741</v>
      </c>
      <c r="K94" s="4">
        <v>6819</v>
      </c>
      <c r="L94" s="4">
        <v>6780</v>
      </c>
      <c r="M94" s="42">
        <v>7069</v>
      </c>
      <c r="N94" s="13">
        <f t="shared" si="1"/>
        <v>6833.833333333333</v>
      </c>
    </row>
    <row r="95" spans="1:14" ht="12" customHeight="1" x14ac:dyDescent="0.2">
      <c r="A95" s="8" t="str">
        <f>'Pregnant Women Participating'!A95</f>
        <v>Nevada</v>
      </c>
      <c r="B95" s="13">
        <v>13394</v>
      </c>
      <c r="C95" s="4">
        <v>13087</v>
      </c>
      <c r="D95" s="4">
        <v>13069</v>
      </c>
      <c r="E95" s="4">
        <v>13163</v>
      </c>
      <c r="F95" s="4">
        <v>13028</v>
      </c>
      <c r="G95" s="4">
        <v>12988</v>
      </c>
      <c r="H95" s="4">
        <v>13040</v>
      </c>
      <c r="I95" s="4">
        <v>13084</v>
      </c>
      <c r="J95" s="4">
        <v>13079</v>
      </c>
      <c r="K95" s="4">
        <v>13150</v>
      </c>
      <c r="L95" s="4">
        <v>13114</v>
      </c>
      <c r="M95" s="42">
        <v>13083</v>
      </c>
      <c r="N95" s="13">
        <f t="shared" si="1"/>
        <v>13106.583333333334</v>
      </c>
    </row>
    <row r="96" spans="1:14" ht="12" customHeight="1" x14ac:dyDescent="0.2">
      <c r="A96" s="8" t="str">
        <f>'Pregnant Women Participating'!A96</f>
        <v>Oregon</v>
      </c>
      <c r="B96" s="13">
        <v>15893</v>
      </c>
      <c r="C96" s="4">
        <v>15663</v>
      </c>
      <c r="D96" s="4">
        <v>15664</v>
      </c>
      <c r="E96" s="4">
        <v>15882</v>
      </c>
      <c r="F96" s="4">
        <v>15739</v>
      </c>
      <c r="G96" s="4">
        <v>15809</v>
      </c>
      <c r="H96" s="4">
        <v>15901</v>
      </c>
      <c r="I96" s="4">
        <v>15979</v>
      </c>
      <c r="J96" s="4">
        <v>15960</v>
      </c>
      <c r="K96" s="4">
        <v>16245</v>
      </c>
      <c r="L96" s="4">
        <v>16226</v>
      </c>
      <c r="M96" s="42">
        <v>16352</v>
      </c>
      <c r="N96" s="13">
        <f t="shared" si="1"/>
        <v>15942.75</v>
      </c>
    </row>
    <row r="97" spans="1:14" ht="12" customHeight="1" x14ac:dyDescent="0.2">
      <c r="A97" s="8" t="str">
        <f>'Pregnant Women Participating'!A97</f>
        <v>Washington</v>
      </c>
      <c r="B97" s="13">
        <v>26486</v>
      </c>
      <c r="C97" s="4">
        <v>26260</v>
      </c>
      <c r="D97" s="4">
        <v>26354</v>
      </c>
      <c r="E97" s="4">
        <v>26868</v>
      </c>
      <c r="F97" s="4">
        <v>26883</v>
      </c>
      <c r="G97" s="4">
        <v>27096</v>
      </c>
      <c r="H97" s="4">
        <v>27147</v>
      </c>
      <c r="I97" s="4">
        <v>27157</v>
      </c>
      <c r="J97" s="4">
        <v>26838</v>
      </c>
      <c r="K97" s="4">
        <v>27019</v>
      </c>
      <c r="L97" s="4">
        <v>26704</v>
      </c>
      <c r="M97" s="42">
        <v>26897</v>
      </c>
      <c r="N97" s="13">
        <f t="shared" si="1"/>
        <v>26809.083333333332</v>
      </c>
    </row>
    <row r="98" spans="1:14" ht="12" customHeight="1" x14ac:dyDescent="0.2">
      <c r="A98" s="8" t="str">
        <f>'Pregnant Women Participating'!A98</f>
        <v>Northern Marianas</v>
      </c>
      <c r="B98" s="13">
        <v>411</v>
      </c>
      <c r="C98" s="4">
        <v>418</v>
      </c>
      <c r="D98" s="4">
        <v>437</v>
      </c>
      <c r="E98" s="4">
        <v>446</v>
      </c>
      <c r="F98" s="4">
        <v>436</v>
      </c>
      <c r="G98" s="4">
        <v>433</v>
      </c>
      <c r="H98" s="4">
        <v>461</v>
      </c>
      <c r="I98" s="4">
        <v>465</v>
      </c>
      <c r="J98" s="4">
        <v>467</v>
      </c>
      <c r="K98" s="4">
        <v>473</v>
      </c>
      <c r="L98" s="4">
        <v>463</v>
      </c>
      <c r="M98" s="42">
        <v>442</v>
      </c>
      <c r="N98" s="13">
        <f t="shared" si="1"/>
        <v>446</v>
      </c>
    </row>
    <row r="99" spans="1:14" ht="12" customHeight="1" x14ac:dyDescent="0.2">
      <c r="A99" s="8" t="str">
        <f>'Pregnant Women Participating'!A99</f>
        <v>Inter-Tribal Council, NV</v>
      </c>
      <c r="B99" s="13">
        <v>77</v>
      </c>
      <c r="C99" s="4">
        <v>82</v>
      </c>
      <c r="D99" s="4">
        <v>87</v>
      </c>
      <c r="E99" s="4">
        <v>98</v>
      </c>
      <c r="F99" s="4">
        <v>101</v>
      </c>
      <c r="G99" s="4">
        <v>105</v>
      </c>
      <c r="H99" s="4">
        <v>112</v>
      </c>
      <c r="I99" s="4">
        <v>105</v>
      </c>
      <c r="J99" s="4">
        <v>108</v>
      </c>
      <c r="K99" s="4">
        <v>113</v>
      </c>
      <c r="L99" s="4">
        <v>109</v>
      </c>
      <c r="M99" s="42">
        <v>105</v>
      </c>
      <c r="N99" s="13">
        <f t="shared" si="1"/>
        <v>100.16666666666667</v>
      </c>
    </row>
    <row r="100" spans="1:14" s="17" customFormat="1" ht="24.75" customHeight="1" x14ac:dyDescent="0.2">
      <c r="A100" s="14" t="str">
        <f>'Pregnant Women Participating'!A100</f>
        <v>Western Region</v>
      </c>
      <c r="B100" s="16">
        <v>253701</v>
      </c>
      <c r="C100" s="15">
        <v>249753</v>
      </c>
      <c r="D100" s="15">
        <v>248999</v>
      </c>
      <c r="E100" s="15">
        <v>251935</v>
      </c>
      <c r="F100" s="15">
        <v>250110</v>
      </c>
      <c r="G100" s="15">
        <v>249938</v>
      </c>
      <c r="H100" s="15">
        <v>250681</v>
      </c>
      <c r="I100" s="15">
        <v>249699</v>
      </c>
      <c r="J100" s="15">
        <v>247923</v>
      </c>
      <c r="K100" s="15">
        <v>249215</v>
      </c>
      <c r="L100" s="15">
        <v>245996</v>
      </c>
      <c r="M100" s="41">
        <v>245977</v>
      </c>
      <c r="N100" s="16">
        <f t="shared" si="1"/>
        <v>249493.91666666666</v>
      </c>
    </row>
    <row r="101" spans="1:14" s="31" customFormat="1" ht="16.5" customHeight="1" thickBot="1" x14ac:dyDescent="0.25">
      <c r="A101" s="28" t="str">
        <f>'Pregnant Women Participating'!A101</f>
        <v>TOTAL</v>
      </c>
      <c r="B101" s="29">
        <v>1520718</v>
      </c>
      <c r="C101" s="30">
        <v>1494928</v>
      </c>
      <c r="D101" s="30">
        <v>1485770</v>
      </c>
      <c r="E101" s="30">
        <v>1497342</v>
      </c>
      <c r="F101" s="30">
        <v>1488662</v>
      </c>
      <c r="G101" s="30">
        <v>1491809</v>
      </c>
      <c r="H101" s="30">
        <v>1493905</v>
      </c>
      <c r="I101" s="30">
        <v>1492899</v>
      </c>
      <c r="J101" s="30">
        <v>1484521</v>
      </c>
      <c r="K101" s="30">
        <v>1493322</v>
      </c>
      <c r="L101" s="30">
        <v>1480790</v>
      </c>
      <c r="M101" s="44">
        <v>1477317</v>
      </c>
      <c r="N101" s="29">
        <f t="shared" si="1"/>
        <v>1491831.9166666667</v>
      </c>
    </row>
    <row r="102" spans="1:14" ht="12.75" customHeight="1" thickTop="1" x14ac:dyDescent="0.2">
      <c r="A102" s="9"/>
    </row>
    <row r="103" spans="1:14" x14ac:dyDescent="0.2">
      <c r="A103" s="9"/>
    </row>
    <row r="104" spans="1:14" customFormat="1" ht="12.75" x14ac:dyDescent="0.2">
      <c r="A104" s="10" t="s">
        <v>1</v>
      </c>
    </row>
  </sheetData>
  <phoneticPr fontId="1" type="noConversion"/>
  <pageMargins left="0.5" right="0.5" top="0.5" bottom="0.5" header="0.5" footer="0.3"/>
  <pageSetup scale="91" fitToHeight="0" orientation="landscape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>
    <pageSetUpPr fitToPage="1"/>
  </sheetPr>
  <dimension ref="A1:N104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13" width="11.7109375" style="3" customWidth="1"/>
    <col min="14" max="14" width="13.7109375" style="3" customWidth="1"/>
    <col min="15" max="16384" width="9.140625" style="3"/>
  </cols>
  <sheetData>
    <row r="1" spans="1:14" ht="12" customHeight="1" x14ac:dyDescent="0.2">
      <c r="A1" s="10" t="s">
        <v>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12" customHeight="1" x14ac:dyDescent="0.2">
      <c r="A2" s="10" t="str">
        <f>'Pregnant Women Participating'!A2</f>
        <v>FISCAL YEAR 2025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12" customHeight="1" x14ac:dyDescent="0.2">
      <c r="A3" s="1" t="str">
        <f>'Pregnant Women Participating'!A3</f>
        <v>Data as of December 12, 2025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 ht="12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ht="24" customHeight="1" x14ac:dyDescent="0.2">
      <c r="A5" s="6" t="s">
        <v>0</v>
      </c>
      <c r="B5" s="18">
        <f>DATE(RIGHT(A2,4)-1,10,1)</f>
        <v>45566</v>
      </c>
      <c r="C5" s="19">
        <f>DATE(RIGHT(A2,4)-1,11,1)</f>
        <v>45597</v>
      </c>
      <c r="D5" s="19">
        <f>DATE(RIGHT(A2,4)-1,12,1)</f>
        <v>45627</v>
      </c>
      <c r="E5" s="19">
        <f>DATE(RIGHT(A2,4),1,1)</f>
        <v>45658</v>
      </c>
      <c r="F5" s="19">
        <f>DATE(RIGHT(A2,4),2,1)</f>
        <v>45689</v>
      </c>
      <c r="G5" s="19">
        <f>DATE(RIGHT(A2,4),3,1)</f>
        <v>45717</v>
      </c>
      <c r="H5" s="19">
        <f>DATE(RIGHT(A2,4),4,1)</f>
        <v>45748</v>
      </c>
      <c r="I5" s="19">
        <f>DATE(RIGHT(A2,4),5,1)</f>
        <v>45778</v>
      </c>
      <c r="J5" s="19">
        <f>DATE(RIGHT(A2,4),6,1)</f>
        <v>45809</v>
      </c>
      <c r="K5" s="19">
        <f>DATE(RIGHT(A2,4),7,1)</f>
        <v>45839</v>
      </c>
      <c r="L5" s="19">
        <f>DATE(RIGHT(A2,4),8,1)</f>
        <v>45870</v>
      </c>
      <c r="M5" s="19">
        <f>DATE(RIGHT(A2,4),9,1)</f>
        <v>45901</v>
      </c>
      <c r="N5" s="12" t="s">
        <v>12</v>
      </c>
    </row>
    <row r="6" spans="1:14" ht="12" customHeight="1" x14ac:dyDescent="0.2">
      <c r="A6" s="7" t="str">
        <f>'Pregnant Women Participating'!A6</f>
        <v>Connecticut</v>
      </c>
      <c r="B6" s="13">
        <v>29653</v>
      </c>
      <c r="C6" s="4">
        <v>29629</v>
      </c>
      <c r="D6" s="4">
        <v>29473</v>
      </c>
      <c r="E6" s="4">
        <v>29940</v>
      </c>
      <c r="F6" s="4">
        <v>29836</v>
      </c>
      <c r="G6" s="4">
        <v>30261</v>
      </c>
      <c r="H6" s="4">
        <v>30389</v>
      </c>
      <c r="I6" s="4">
        <v>30397</v>
      </c>
      <c r="J6" s="4">
        <v>30309</v>
      </c>
      <c r="K6" s="4">
        <v>30499</v>
      </c>
      <c r="L6" s="4">
        <v>30503</v>
      </c>
      <c r="M6" s="42">
        <v>30228</v>
      </c>
      <c r="N6" s="13">
        <f t="shared" ref="N6:N14" si="0">IF(SUM(B6:M6)&gt;0,AVERAGE(B6:M6)," ")</f>
        <v>30093.083333333332</v>
      </c>
    </row>
    <row r="7" spans="1:14" ht="12" customHeight="1" x14ac:dyDescent="0.2">
      <c r="A7" s="7" t="str">
        <f>'Pregnant Women Participating'!A7</f>
        <v>Maine</v>
      </c>
      <c r="B7" s="13">
        <v>11221</v>
      </c>
      <c r="C7" s="4">
        <v>11150</v>
      </c>
      <c r="D7" s="4">
        <v>11015</v>
      </c>
      <c r="E7" s="4">
        <v>11035</v>
      </c>
      <c r="F7" s="4">
        <v>11048</v>
      </c>
      <c r="G7" s="4">
        <v>11070</v>
      </c>
      <c r="H7" s="4">
        <v>11125</v>
      </c>
      <c r="I7" s="4">
        <v>11171</v>
      </c>
      <c r="J7" s="4">
        <v>11225</v>
      </c>
      <c r="K7" s="4">
        <v>11234</v>
      </c>
      <c r="L7" s="4">
        <v>11288</v>
      </c>
      <c r="M7" s="42">
        <v>11239</v>
      </c>
      <c r="N7" s="13">
        <f t="shared" si="0"/>
        <v>11151.75</v>
      </c>
    </row>
    <row r="8" spans="1:14" ht="12" customHeight="1" x14ac:dyDescent="0.2">
      <c r="A8" s="7" t="str">
        <f>'Pregnant Women Participating'!A8</f>
        <v>Massachusetts</v>
      </c>
      <c r="B8" s="13">
        <v>73912</v>
      </c>
      <c r="C8" s="4">
        <v>73520</v>
      </c>
      <c r="D8" s="4">
        <v>73052</v>
      </c>
      <c r="E8" s="4">
        <v>73546</v>
      </c>
      <c r="F8" s="4">
        <v>73015</v>
      </c>
      <c r="G8" s="4">
        <v>73039</v>
      </c>
      <c r="H8" s="4">
        <v>72324</v>
      </c>
      <c r="I8" s="4">
        <v>72239</v>
      </c>
      <c r="J8" s="4">
        <v>71552</v>
      </c>
      <c r="K8" s="4">
        <v>71858</v>
      </c>
      <c r="L8" s="4">
        <v>71614</v>
      </c>
      <c r="M8" s="42">
        <v>72191</v>
      </c>
      <c r="N8" s="13">
        <f t="shared" si="0"/>
        <v>72655.166666666672</v>
      </c>
    </row>
    <row r="9" spans="1:14" ht="12" customHeight="1" x14ac:dyDescent="0.2">
      <c r="A9" s="7" t="str">
        <f>'Pregnant Women Participating'!A9</f>
        <v>New Hampshire</v>
      </c>
      <c r="B9" s="13">
        <v>7708</v>
      </c>
      <c r="C9" s="4">
        <v>7681</v>
      </c>
      <c r="D9" s="4">
        <v>7671</v>
      </c>
      <c r="E9" s="4">
        <v>7712</v>
      </c>
      <c r="F9" s="4">
        <v>7609</v>
      </c>
      <c r="G9" s="4">
        <v>7659</v>
      </c>
      <c r="H9" s="4">
        <v>7679</v>
      </c>
      <c r="I9" s="4">
        <v>7689</v>
      </c>
      <c r="J9" s="4">
        <v>7602</v>
      </c>
      <c r="K9" s="4">
        <v>7561</v>
      </c>
      <c r="L9" s="4">
        <v>7506</v>
      </c>
      <c r="M9" s="42">
        <v>7484</v>
      </c>
      <c r="N9" s="13">
        <f t="shared" si="0"/>
        <v>7630.083333333333</v>
      </c>
    </row>
    <row r="10" spans="1:14" ht="12" customHeight="1" x14ac:dyDescent="0.2">
      <c r="A10" s="7" t="str">
        <f>'Pregnant Women Participating'!A10</f>
        <v>New York</v>
      </c>
      <c r="B10" s="13">
        <v>263395</v>
      </c>
      <c r="C10" s="4">
        <v>263751</v>
      </c>
      <c r="D10" s="4">
        <v>264034</v>
      </c>
      <c r="E10" s="4">
        <v>266656</v>
      </c>
      <c r="F10" s="4">
        <v>267743</v>
      </c>
      <c r="G10" s="4">
        <v>270518</v>
      </c>
      <c r="H10" s="4">
        <v>271320</v>
      </c>
      <c r="I10" s="4">
        <v>272801</v>
      </c>
      <c r="J10" s="4">
        <v>272086</v>
      </c>
      <c r="K10" s="4">
        <v>272461</v>
      </c>
      <c r="L10" s="4">
        <v>272602</v>
      </c>
      <c r="M10" s="42">
        <v>273220</v>
      </c>
      <c r="N10" s="13">
        <f t="shared" si="0"/>
        <v>269215.58333333331</v>
      </c>
    </row>
    <row r="11" spans="1:14" ht="12" customHeight="1" x14ac:dyDescent="0.2">
      <c r="A11" s="7" t="str">
        <f>'Pregnant Women Participating'!A11</f>
        <v>Rhode Island</v>
      </c>
      <c r="B11" s="13">
        <v>10465</v>
      </c>
      <c r="C11" s="4">
        <v>10497</v>
      </c>
      <c r="D11" s="4">
        <v>10539</v>
      </c>
      <c r="E11" s="4">
        <v>10615</v>
      </c>
      <c r="F11" s="4">
        <v>10575</v>
      </c>
      <c r="G11" s="4">
        <v>10627</v>
      </c>
      <c r="H11" s="4">
        <v>10632</v>
      </c>
      <c r="I11" s="4">
        <v>10523</v>
      </c>
      <c r="J11" s="4">
        <v>10398</v>
      </c>
      <c r="K11" s="4">
        <v>10440</v>
      </c>
      <c r="L11" s="4">
        <v>10410</v>
      </c>
      <c r="M11" s="42">
        <v>10423</v>
      </c>
      <c r="N11" s="13">
        <f t="shared" si="0"/>
        <v>10512</v>
      </c>
    </row>
    <row r="12" spans="1:14" ht="12" customHeight="1" x14ac:dyDescent="0.2">
      <c r="A12" s="7" t="str">
        <f>'Pregnant Women Participating'!A12</f>
        <v>Vermont</v>
      </c>
      <c r="B12" s="13">
        <v>6306</v>
      </c>
      <c r="C12" s="4">
        <v>6373</v>
      </c>
      <c r="D12" s="4">
        <v>6424</v>
      </c>
      <c r="E12" s="4">
        <v>6425</v>
      </c>
      <c r="F12" s="4">
        <v>6432</v>
      </c>
      <c r="G12" s="4">
        <v>6472</v>
      </c>
      <c r="H12" s="4">
        <v>6441</v>
      </c>
      <c r="I12" s="4">
        <v>6395</v>
      </c>
      <c r="J12" s="4">
        <v>6415</v>
      </c>
      <c r="K12" s="4">
        <v>6443</v>
      </c>
      <c r="L12" s="4">
        <v>6466</v>
      </c>
      <c r="M12" s="42">
        <v>6494</v>
      </c>
      <c r="N12" s="13">
        <f t="shared" si="0"/>
        <v>6423.833333333333</v>
      </c>
    </row>
    <row r="13" spans="1:14" ht="12" customHeight="1" x14ac:dyDescent="0.2">
      <c r="A13" s="7" t="str">
        <f>'Pregnant Women Participating'!A13</f>
        <v>Virgin Islands</v>
      </c>
      <c r="B13" s="13">
        <v>1354</v>
      </c>
      <c r="C13" s="4">
        <v>1344</v>
      </c>
      <c r="D13" s="4">
        <v>1316</v>
      </c>
      <c r="E13" s="4">
        <v>1327</v>
      </c>
      <c r="F13" s="4">
        <v>1341</v>
      </c>
      <c r="G13" s="4">
        <v>1293</v>
      </c>
      <c r="H13" s="4">
        <v>1280</v>
      </c>
      <c r="I13" s="4">
        <v>1275</v>
      </c>
      <c r="J13" s="4">
        <v>1271</v>
      </c>
      <c r="K13" s="4">
        <v>1277</v>
      </c>
      <c r="L13" s="4">
        <v>1313</v>
      </c>
      <c r="M13" s="42">
        <v>1316</v>
      </c>
      <c r="N13" s="13">
        <f t="shared" si="0"/>
        <v>1308.9166666666667</v>
      </c>
    </row>
    <row r="14" spans="1:14" ht="12" customHeight="1" x14ac:dyDescent="0.2">
      <c r="A14" s="7" t="str">
        <f>'Pregnant Women Participating'!A14</f>
        <v>Pleasant Point, ME</v>
      </c>
      <c r="B14" s="13">
        <v>24</v>
      </c>
      <c r="C14" s="4">
        <v>24</v>
      </c>
      <c r="D14" s="4">
        <v>24</v>
      </c>
      <c r="E14" s="4">
        <v>23</v>
      </c>
      <c r="F14" s="4">
        <v>20</v>
      </c>
      <c r="G14" s="4">
        <v>20</v>
      </c>
      <c r="H14" s="4">
        <v>25</v>
      </c>
      <c r="I14" s="4">
        <v>24</v>
      </c>
      <c r="J14" s="4">
        <v>23</v>
      </c>
      <c r="K14" s="4">
        <v>25</v>
      </c>
      <c r="L14" s="4">
        <v>24</v>
      </c>
      <c r="M14" s="42">
        <v>24</v>
      </c>
      <c r="N14" s="13">
        <f t="shared" si="0"/>
        <v>23.333333333333332</v>
      </c>
    </row>
    <row r="15" spans="1:14" s="17" customFormat="1" ht="24.75" customHeight="1" x14ac:dyDescent="0.2">
      <c r="A15" s="14" t="str">
        <f>'Pregnant Women Participating'!A15</f>
        <v>Northeast Region</v>
      </c>
      <c r="B15" s="16">
        <v>404038</v>
      </c>
      <c r="C15" s="15">
        <v>403969</v>
      </c>
      <c r="D15" s="15">
        <v>403548</v>
      </c>
      <c r="E15" s="15">
        <v>407279</v>
      </c>
      <c r="F15" s="15">
        <v>407619</v>
      </c>
      <c r="G15" s="15">
        <v>410959</v>
      </c>
      <c r="H15" s="15">
        <v>411215</v>
      </c>
      <c r="I15" s="15">
        <v>412514</v>
      </c>
      <c r="J15" s="15">
        <v>410881</v>
      </c>
      <c r="K15" s="15">
        <v>411798</v>
      </c>
      <c r="L15" s="15">
        <v>411726</v>
      </c>
      <c r="M15" s="41">
        <v>412619</v>
      </c>
      <c r="N15" s="16">
        <f t="shared" ref="N15:N101" si="1">IF(SUM(B15:M15)&gt;0,AVERAGE(B15:M15)," ")</f>
        <v>409013.75</v>
      </c>
    </row>
    <row r="16" spans="1:14" ht="12" customHeight="1" x14ac:dyDescent="0.2">
      <c r="A16" s="7" t="str">
        <f>'Pregnant Women Participating'!A16</f>
        <v>Delaware</v>
      </c>
      <c r="B16" s="13">
        <v>13795</v>
      </c>
      <c r="C16" s="4">
        <v>13727</v>
      </c>
      <c r="D16" s="4">
        <v>13693</v>
      </c>
      <c r="E16" s="4">
        <v>13738</v>
      </c>
      <c r="F16" s="4">
        <v>13735</v>
      </c>
      <c r="G16" s="4">
        <v>13904</v>
      </c>
      <c r="H16" s="4">
        <v>13870</v>
      </c>
      <c r="I16" s="4">
        <v>14020</v>
      </c>
      <c r="J16" s="4">
        <v>14051</v>
      </c>
      <c r="K16" s="4">
        <v>14029</v>
      </c>
      <c r="L16" s="4">
        <v>13918</v>
      </c>
      <c r="M16" s="42">
        <v>14163</v>
      </c>
      <c r="N16" s="13">
        <f t="shared" si="1"/>
        <v>13886.916666666666</v>
      </c>
    </row>
    <row r="17" spans="1:14" ht="12" customHeight="1" x14ac:dyDescent="0.2">
      <c r="A17" s="7" t="str">
        <f>'Pregnant Women Participating'!A17</f>
        <v>District of Columbia</v>
      </c>
      <c r="B17" s="13">
        <v>6408</v>
      </c>
      <c r="C17" s="4">
        <v>6485</v>
      </c>
      <c r="D17" s="4">
        <v>6619</v>
      </c>
      <c r="E17" s="4">
        <v>6642</v>
      </c>
      <c r="F17" s="4">
        <v>6628</v>
      </c>
      <c r="G17" s="4">
        <v>6664</v>
      </c>
      <c r="H17" s="4">
        <v>6669</v>
      </c>
      <c r="I17" s="4">
        <v>6640</v>
      </c>
      <c r="J17" s="4">
        <v>6631</v>
      </c>
      <c r="K17" s="4">
        <v>6737</v>
      </c>
      <c r="L17" s="4">
        <v>6777</v>
      </c>
      <c r="M17" s="42">
        <v>6815</v>
      </c>
      <c r="N17" s="13">
        <f t="shared" si="1"/>
        <v>6642.916666666667</v>
      </c>
    </row>
    <row r="18" spans="1:14" ht="12" customHeight="1" x14ac:dyDescent="0.2">
      <c r="A18" s="7" t="str">
        <f>'Pregnant Women Participating'!A18</f>
        <v>Maryland</v>
      </c>
      <c r="B18" s="13">
        <v>67226</v>
      </c>
      <c r="C18" s="4">
        <v>66779</v>
      </c>
      <c r="D18" s="4">
        <v>66377</v>
      </c>
      <c r="E18" s="4">
        <v>66528</v>
      </c>
      <c r="F18" s="4">
        <v>66059</v>
      </c>
      <c r="G18" s="4">
        <v>66391</v>
      </c>
      <c r="H18" s="4">
        <v>66619</v>
      </c>
      <c r="I18" s="4">
        <v>67113</v>
      </c>
      <c r="J18" s="4">
        <v>67089</v>
      </c>
      <c r="K18" s="4">
        <v>67435</v>
      </c>
      <c r="L18" s="4">
        <v>67050</v>
      </c>
      <c r="M18" s="42">
        <v>67127</v>
      </c>
      <c r="N18" s="13">
        <f t="shared" si="1"/>
        <v>66816.083333333328</v>
      </c>
    </row>
    <row r="19" spans="1:14" ht="12" customHeight="1" x14ac:dyDescent="0.2">
      <c r="A19" s="7" t="str">
        <f>'Pregnant Women Participating'!A19</f>
        <v>New Jersey</v>
      </c>
      <c r="B19" s="13">
        <v>94771</v>
      </c>
      <c r="C19" s="4">
        <v>94648</v>
      </c>
      <c r="D19" s="4">
        <v>94267</v>
      </c>
      <c r="E19" s="4">
        <v>94215</v>
      </c>
      <c r="F19" s="4">
        <v>94040</v>
      </c>
      <c r="G19" s="4">
        <v>95228</v>
      </c>
      <c r="H19" s="4">
        <v>94758</v>
      </c>
      <c r="I19" s="4">
        <v>95322</v>
      </c>
      <c r="J19" s="4">
        <v>95134</v>
      </c>
      <c r="K19" s="4">
        <v>95625</v>
      </c>
      <c r="L19" s="4">
        <v>96120</v>
      </c>
      <c r="M19" s="42">
        <v>95892</v>
      </c>
      <c r="N19" s="13">
        <f t="shared" si="1"/>
        <v>95001.666666666672</v>
      </c>
    </row>
    <row r="20" spans="1:14" ht="12" customHeight="1" x14ac:dyDescent="0.2">
      <c r="A20" s="7" t="str">
        <f>'Pregnant Women Participating'!A20</f>
        <v>Pennsylvania</v>
      </c>
      <c r="B20" s="13">
        <v>104326</v>
      </c>
      <c r="C20" s="4">
        <v>103564</v>
      </c>
      <c r="D20" s="4">
        <v>102867</v>
      </c>
      <c r="E20" s="4">
        <v>102541</v>
      </c>
      <c r="F20" s="4">
        <v>101290</v>
      </c>
      <c r="G20" s="4">
        <v>102439</v>
      </c>
      <c r="H20" s="4">
        <v>103114</v>
      </c>
      <c r="I20" s="4">
        <v>104433</v>
      </c>
      <c r="J20" s="4">
        <v>105052</v>
      </c>
      <c r="K20" s="4">
        <v>105494</v>
      </c>
      <c r="L20" s="4">
        <v>105245</v>
      </c>
      <c r="M20" s="42">
        <v>105037</v>
      </c>
      <c r="N20" s="13">
        <f t="shared" si="1"/>
        <v>103783.5</v>
      </c>
    </row>
    <row r="21" spans="1:14" ht="12" customHeight="1" x14ac:dyDescent="0.2">
      <c r="A21" s="7" t="str">
        <f>'Pregnant Women Participating'!A21</f>
        <v>Puerto Rico</v>
      </c>
      <c r="B21" s="13">
        <v>55079</v>
      </c>
      <c r="C21" s="4">
        <v>54438</v>
      </c>
      <c r="D21" s="4">
        <v>54382</v>
      </c>
      <c r="E21" s="4">
        <v>54359</v>
      </c>
      <c r="F21" s="4">
        <v>54466</v>
      </c>
      <c r="G21" s="4">
        <v>54643</v>
      </c>
      <c r="H21" s="4">
        <v>54559</v>
      </c>
      <c r="I21" s="4">
        <v>54748</v>
      </c>
      <c r="J21" s="4">
        <v>54915</v>
      </c>
      <c r="K21" s="4">
        <v>55143</v>
      </c>
      <c r="L21" s="4">
        <v>55290</v>
      </c>
      <c r="M21" s="42">
        <v>55585</v>
      </c>
      <c r="N21" s="13">
        <f t="shared" si="1"/>
        <v>54800.583333333336</v>
      </c>
    </row>
    <row r="22" spans="1:14" ht="12" customHeight="1" x14ac:dyDescent="0.2">
      <c r="A22" s="7" t="str">
        <f>'Pregnant Women Participating'!A22</f>
        <v>Virginia</v>
      </c>
      <c r="B22" s="13">
        <v>57116</v>
      </c>
      <c r="C22" s="4">
        <v>56395</v>
      </c>
      <c r="D22" s="4">
        <v>55899</v>
      </c>
      <c r="E22" s="4">
        <v>55768</v>
      </c>
      <c r="F22" s="4">
        <v>54945</v>
      </c>
      <c r="G22" s="4">
        <v>55737</v>
      </c>
      <c r="H22" s="4">
        <v>56109</v>
      </c>
      <c r="I22" s="4">
        <v>56361</v>
      </c>
      <c r="J22" s="4">
        <v>56237</v>
      </c>
      <c r="K22" s="4">
        <v>56658</v>
      </c>
      <c r="L22" s="4">
        <v>56778</v>
      </c>
      <c r="M22" s="42">
        <v>56806</v>
      </c>
      <c r="N22" s="13">
        <f t="shared" si="1"/>
        <v>56234.083333333336</v>
      </c>
    </row>
    <row r="23" spans="1:14" ht="12" customHeight="1" x14ac:dyDescent="0.2">
      <c r="A23" s="7" t="str">
        <f>'Pregnant Women Participating'!A23</f>
        <v>West Virginia</v>
      </c>
      <c r="B23" s="13">
        <v>20268</v>
      </c>
      <c r="C23" s="4">
        <v>20142</v>
      </c>
      <c r="D23" s="4">
        <v>20017</v>
      </c>
      <c r="E23" s="4">
        <v>20018</v>
      </c>
      <c r="F23" s="4">
        <v>19700</v>
      </c>
      <c r="G23" s="4">
        <v>19793</v>
      </c>
      <c r="H23" s="4">
        <v>19987</v>
      </c>
      <c r="I23" s="4">
        <v>19997</v>
      </c>
      <c r="J23" s="4">
        <v>19919</v>
      </c>
      <c r="K23" s="4">
        <v>20008</v>
      </c>
      <c r="L23" s="4">
        <v>4517</v>
      </c>
      <c r="M23" s="42">
        <v>20074</v>
      </c>
      <c r="N23" s="13">
        <f t="shared" si="1"/>
        <v>18703.333333333332</v>
      </c>
    </row>
    <row r="24" spans="1:14" s="17" customFormat="1" ht="24.75" customHeight="1" x14ac:dyDescent="0.2">
      <c r="A24" s="14" t="str">
        <f>'Pregnant Women Participating'!A24</f>
        <v>Mid-Atlantic Region</v>
      </c>
      <c r="B24" s="16">
        <v>418989</v>
      </c>
      <c r="C24" s="15">
        <v>416178</v>
      </c>
      <c r="D24" s="15">
        <v>414121</v>
      </c>
      <c r="E24" s="15">
        <v>413809</v>
      </c>
      <c r="F24" s="15">
        <v>410863</v>
      </c>
      <c r="G24" s="15">
        <v>414799</v>
      </c>
      <c r="H24" s="15">
        <v>415685</v>
      </c>
      <c r="I24" s="15">
        <v>418634</v>
      </c>
      <c r="J24" s="15">
        <v>419028</v>
      </c>
      <c r="K24" s="15">
        <v>421129</v>
      </c>
      <c r="L24" s="15">
        <v>405695</v>
      </c>
      <c r="M24" s="41">
        <v>421499</v>
      </c>
      <c r="N24" s="16">
        <f t="shared" si="1"/>
        <v>415869.08333333331</v>
      </c>
    </row>
    <row r="25" spans="1:14" ht="12" customHeight="1" x14ac:dyDescent="0.2">
      <c r="A25" s="7" t="str">
        <f>'Pregnant Women Participating'!A25</f>
        <v>Alabama</v>
      </c>
      <c r="B25" s="13">
        <v>59604</v>
      </c>
      <c r="C25" s="4">
        <v>58841</v>
      </c>
      <c r="D25" s="4">
        <v>58252</v>
      </c>
      <c r="E25" s="4">
        <v>58441</v>
      </c>
      <c r="F25" s="4">
        <v>58859</v>
      </c>
      <c r="G25" s="4">
        <v>59966</v>
      </c>
      <c r="H25" s="4">
        <v>60139</v>
      </c>
      <c r="I25" s="4">
        <v>60763</v>
      </c>
      <c r="J25" s="4">
        <v>61194</v>
      </c>
      <c r="K25" s="4">
        <v>62280</v>
      </c>
      <c r="L25" s="4">
        <v>62556</v>
      </c>
      <c r="M25" s="42">
        <v>62219</v>
      </c>
      <c r="N25" s="13">
        <f t="shared" si="1"/>
        <v>60259.5</v>
      </c>
    </row>
    <row r="26" spans="1:14" ht="12" customHeight="1" x14ac:dyDescent="0.2">
      <c r="A26" s="7" t="str">
        <f>'Pregnant Women Participating'!A26</f>
        <v>Florida</v>
      </c>
      <c r="B26" s="13">
        <v>234730</v>
      </c>
      <c r="C26" s="4">
        <v>229043</v>
      </c>
      <c r="D26" s="4">
        <v>227326</v>
      </c>
      <c r="E26" s="4">
        <v>230729</v>
      </c>
      <c r="F26" s="4">
        <v>231186</v>
      </c>
      <c r="G26" s="4">
        <v>233314</v>
      </c>
      <c r="H26" s="4">
        <v>235005</v>
      </c>
      <c r="I26" s="4">
        <v>235959</v>
      </c>
      <c r="J26" s="4">
        <v>236577</v>
      </c>
      <c r="K26" s="4">
        <v>238232</v>
      </c>
      <c r="L26" s="4">
        <v>238805</v>
      </c>
      <c r="M26" s="42">
        <v>231436</v>
      </c>
      <c r="N26" s="13">
        <f t="shared" si="1"/>
        <v>233528.5</v>
      </c>
    </row>
    <row r="27" spans="1:14" ht="12" customHeight="1" x14ac:dyDescent="0.2">
      <c r="A27" s="7" t="str">
        <f>'Pregnant Women Participating'!A27</f>
        <v>Georgia</v>
      </c>
      <c r="B27" s="13">
        <v>130134</v>
      </c>
      <c r="C27" s="4">
        <v>129601</v>
      </c>
      <c r="D27" s="4">
        <v>128509</v>
      </c>
      <c r="E27" s="4">
        <v>125567</v>
      </c>
      <c r="F27" s="4">
        <v>126657</v>
      </c>
      <c r="G27" s="4">
        <v>129116</v>
      </c>
      <c r="H27" s="4">
        <v>129809</v>
      </c>
      <c r="I27" s="4">
        <v>130512</v>
      </c>
      <c r="J27" s="4">
        <v>130025</v>
      </c>
      <c r="K27" s="4">
        <v>131353</v>
      </c>
      <c r="L27" s="4">
        <v>132738</v>
      </c>
      <c r="M27" s="42">
        <v>133505</v>
      </c>
      <c r="N27" s="13">
        <f t="shared" si="1"/>
        <v>129793.83333333333</v>
      </c>
    </row>
    <row r="28" spans="1:14" ht="12" customHeight="1" x14ac:dyDescent="0.2">
      <c r="A28" s="7" t="str">
        <f>'Pregnant Women Participating'!A28</f>
        <v>Kentucky</v>
      </c>
      <c r="B28" s="13">
        <v>59323</v>
      </c>
      <c r="C28" s="4">
        <v>59084</v>
      </c>
      <c r="D28" s="4">
        <v>58939</v>
      </c>
      <c r="E28" s="4">
        <v>59646</v>
      </c>
      <c r="F28" s="4">
        <v>59544</v>
      </c>
      <c r="G28" s="4">
        <v>60001</v>
      </c>
      <c r="H28" s="4">
        <v>59866</v>
      </c>
      <c r="I28" s="4">
        <v>59902</v>
      </c>
      <c r="J28" s="4">
        <v>59985</v>
      </c>
      <c r="K28" s="4">
        <v>60368</v>
      </c>
      <c r="L28" s="4">
        <v>60532</v>
      </c>
      <c r="M28" s="42">
        <v>59945</v>
      </c>
      <c r="N28" s="13">
        <f t="shared" si="1"/>
        <v>59761.25</v>
      </c>
    </row>
    <row r="29" spans="1:14" ht="12" customHeight="1" x14ac:dyDescent="0.2">
      <c r="A29" s="7" t="str">
        <f>'Pregnant Women Participating'!A29</f>
        <v>Mississippi</v>
      </c>
      <c r="B29" s="13">
        <v>29401</v>
      </c>
      <c r="C29" s="4">
        <v>29107</v>
      </c>
      <c r="D29" s="4">
        <v>28491</v>
      </c>
      <c r="E29" s="4">
        <v>28299</v>
      </c>
      <c r="F29" s="4">
        <v>28299</v>
      </c>
      <c r="G29" s="4">
        <v>28782</v>
      </c>
      <c r="H29" s="4">
        <v>29368</v>
      </c>
      <c r="I29" s="4">
        <v>29637</v>
      </c>
      <c r="J29" s="4">
        <v>30360</v>
      </c>
      <c r="K29" s="4">
        <v>31212</v>
      </c>
      <c r="L29" s="4">
        <v>31412</v>
      </c>
      <c r="M29" s="42">
        <v>31510</v>
      </c>
      <c r="N29" s="13">
        <f t="shared" si="1"/>
        <v>29656.5</v>
      </c>
    </row>
    <row r="30" spans="1:14" ht="12" customHeight="1" x14ac:dyDescent="0.2">
      <c r="A30" s="7" t="str">
        <f>'Pregnant Women Participating'!A30</f>
        <v>North Carolina</v>
      </c>
      <c r="B30" s="13">
        <v>142415</v>
      </c>
      <c r="C30" s="4">
        <v>142471</v>
      </c>
      <c r="D30" s="4">
        <v>141994</v>
      </c>
      <c r="E30" s="4">
        <v>142493</v>
      </c>
      <c r="F30" s="4">
        <v>141808</v>
      </c>
      <c r="G30" s="4">
        <v>143966</v>
      </c>
      <c r="H30" s="4">
        <v>145065</v>
      </c>
      <c r="I30" s="4">
        <v>145513</v>
      </c>
      <c r="J30" s="4">
        <v>145716</v>
      </c>
      <c r="K30" s="4">
        <v>146971</v>
      </c>
      <c r="L30" s="4">
        <v>147757</v>
      </c>
      <c r="M30" s="42">
        <v>148340</v>
      </c>
      <c r="N30" s="13">
        <f t="shared" si="1"/>
        <v>144542.41666666666</v>
      </c>
    </row>
    <row r="31" spans="1:14" ht="12" customHeight="1" x14ac:dyDescent="0.2">
      <c r="A31" s="7" t="str">
        <f>'Pregnant Women Participating'!A31</f>
        <v>South Carolina</v>
      </c>
      <c r="B31" s="13">
        <v>54962</v>
      </c>
      <c r="C31" s="4">
        <v>54754</v>
      </c>
      <c r="D31" s="4">
        <v>54131</v>
      </c>
      <c r="E31" s="4">
        <v>53670</v>
      </c>
      <c r="F31" s="4">
        <v>53435</v>
      </c>
      <c r="G31" s="4">
        <v>53724</v>
      </c>
      <c r="H31" s="4">
        <v>53858</v>
      </c>
      <c r="I31" s="4">
        <v>53954</v>
      </c>
      <c r="J31" s="4">
        <v>54118</v>
      </c>
      <c r="K31" s="4">
        <v>54601</v>
      </c>
      <c r="L31" s="4">
        <v>54420</v>
      </c>
      <c r="M31" s="42">
        <v>54223</v>
      </c>
      <c r="N31" s="13">
        <f t="shared" si="1"/>
        <v>54154.166666666664</v>
      </c>
    </row>
    <row r="32" spans="1:14" ht="12" customHeight="1" x14ac:dyDescent="0.2">
      <c r="A32" s="7" t="str">
        <f>'Pregnant Women Participating'!A32</f>
        <v>Tennessee</v>
      </c>
      <c r="B32" s="13">
        <v>76045</v>
      </c>
      <c r="C32" s="4">
        <v>76118</v>
      </c>
      <c r="D32" s="4">
        <v>78035</v>
      </c>
      <c r="E32" s="4">
        <v>80190</v>
      </c>
      <c r="F32" s="4">
        <v>80543</v>
      </c>
      <c r="G32" s="4">
        <v>82880</v>
      </c>
      <c r="H32" s="4">
        <v>83957</v>
      </c>
      <c r="I32" s="4">
        <v>85831</v>
      </c>
      <c r="J32" s="4">
        <v>86031</v>
      </c>
      <c r="K32" s="4">
        <v>87084</v>
      </c>
      <c r="L32" s="4">
        <v>87558</v>
      </c>
      <c r="M32" s="42">
        <v>87376</v>
      </c>
      <c r="N32" s="13">
        <f t="shared" si="1"/>
        <v>82637.333333333328</v>
      </c>
    </row>
    <row r="33" spans="1:14" ht="12" customHeight="1" x14ac:dyDescent="0.2">
      <c r="A33" s="7" t="str">
        <f>'Pregnant Women Participating'!A33</f>
        <v>Choctaw Indians, MS</v>
      </c>
      <c r="B33" s="13">
        <v>453</v>
      </c>
      <c r="C33" s="4">
        <v>458</v>
      </c>
      <c r="D33" s="4">
        <v>445</v>
      </c>
      <c r="E33" s="4">
        <v>438</v>
      </c>
      <c r="F33" s="4">
        <v>444</v>
      </c>
      <c r="G33" s="4">
        <v>417</v>
      </c>
      <c r="H33" s="4">
        <v>412</v>
      </c>
      <c r="I33" s="4">
        <v>415</v>
      </c>
      <c r="J33" s="4">
        <v>402</v>
      </c>
      <c r="K33" s="4">
        <v>389</v>
      </c>
      <c r="L33" s="4">
        <v>405</v>
      </c>
      <c r="M33" s="42">
        <v>378</v>
      </c>
      <c r="N33" s="13">
        <f t="shared" si="1"/>
        <v>421.33333333333331</v>
      </c>
    </row>
    <row r="34" spans="1:14" ht="12" customHeight="1" x14ac:dyDescent="0.2">
      <c r="A34" s="7" t="str">
        <f>'Pregnant Women Participating'!A34</f>
        <v>Eastern Cherokee, NC</v>
      </c>
      <c r="B34" s="13">
        <v>273</v>
      </c>
      <c r="C34" s="4">
        <v>280</v>
      </c>
      <c r="D34" s="4">
        <v>270</v>
      </c>
      <c r="E34" s="4">
        <v>269</v>
      </c>
      <c r="F34" s="4">
        <v>255</v>
      </c>
      <c r="G34" s="4">
        <v>235</v>
      </c>
      <c r="H34" s="4">
        <v>226</v>
      </c>
      <c r="I34" s="4">
        <v>235</v>
      </c>
      <c r="J34" s="4">
        <v>234</v>
      </c>
      <c r="K34" s="4">
        <v>238</v>
      </c>
      <c r="L34" s="4">
        <v>250</v>
      </c>
      <c r="M34" s="42">
        <v>244</v>
      </c>
      <c r="N34" s="13">
        <f t="shared" si="1"/>
        <v>250.75</v>
      </c>
    </row>
    <row r="35" spans="1:14" s="17" customFormat="1" ht="24.75" customHeight="1" x14ac:dyDescent="0.2">
      <c r="A35" s="14" t="str">
        <f>'Pregnant Women Participating'!A35</f>
        <v>Southeast Region</v>
      </c>
      <c r="B35" s="16">
        <v>787340</v>
      </c>
      <c r="C35" s="15">
        <v>779757</v>
      </c>
      <c r="D35" s="15">
        <v>776392</v>
      </c>
      <c r="E35" s="15">
        <v>779742</v>
      </c>
      <c r="F35" s="15">
        <v>781030</v>
      </c>
      <c r="G35" s="15">
        <v>792401</v>
      </c>
      <c r="H35" s="15">
        <v>797705</v>
      </c>
      <c r="I35" s="15">
        <v>802721</v>
      </c>
      <c r="J35" s="15">
        <v>804642</v>
      </c>
      <c r="K35" s="15">
        <v>812728</v>
      </c>
      <c r="L35" s="15">
        <v>816433</v>
      </c>
      <c r="M35" s="41">
        <v>809176</v>
      </c>
      <c r="N35" s="16">
        <f t="shared" si="1"/>
        <v>795005.58333333337</v>
      </c>
    </row>
    <row r="36" spans="1:14" ht="12" customHeight="1" x14ac:dyDescent="0.2">
      <c r="A36" s="7" t="str">
        <f>'Pregnant Women Participating'!A36</f>
        <v>Illinois</v>
      </c>
      <c r="B36" s="13">
        <v>90054</v>
      </c>
      <c r="C36" s="4">
        <v>89301</v>
      </c>
      <c r="D36" s="4">
        <v>88750</v>
      </c>
      <c r="E36" s="4">
        <v>89365</v>
      </c>
      <c r="F36" s="4">
        <v>89081</v>
      </c>
      <c r="G36" s="4">
        <v>90129</v>
      </c>
      <c r="H36" s="4">
        <v>90492</v>
      </c>
      <c r="I36" s="4">
        <v>90810</v>
      </c>
      <c r="J36" s="4">
        <v>91036</v>
      </c>
      <c r="K36" s="4">
        <v>91867</v>
      </c>
      <c r="L36" s="4">
        <v>92498</v>
      </c>
      <c r="M36" s="42">
        <v>92718</v>
      </c>
      <c r="N36" s="13">
        <f t="shared" si="1"/>
        <v>90508.416666666672</v>
      </c>
    </row>
    <row r="37" spans="1:14" ht="12" customHeight="1" x14ac:dyDescent="0.2">
      <c r="A37" s="7" t="str">
        <f>'Pregnant Women Participating'!A37</f>
        <v>Indiana</v>
      </c>
      <c r="B37" s="13">
        <v>86149</v>
      </c>
      <c r="C37" s="4">
        <v>85416</v>
      </c>
      <c r="D37" s="4">
        <v>84959</v>
      </c>
      <c r="E37" s="4">
        <v>85608</v>
      </c>
      <c r="F37" s="4">
        <v>85133</v>
      </c>
      <c r="G37" s="4">
        <v>86236</v>
      </c>
      <c r="H37" s="4">
        <v>86511</v>
      </c>
      <c r="I37" s="4">
        <v>87046</v>
      </c>
      <c r="J37" s="4">
        <v>86981</v>
      </c>
      <c r="K37" s="4">
        <v>87647</v>
      </c>
      <c r="L37" s="4">
        <v>87639</v>
      </c>
      <c r="M37" s="42">
        <v>87727</v>
      </c>
      <c r="N37" s="13">
        <f t="shared" si="1"/>
        <v>86421</v>
      </c>
    </row>
    <row r="38" spans="1:14" ht="12" customHeight="1" x14ac:dyDescent="0.2">
      <c r="A38" s="7" t="str">
        <f>'Pregnant Women Participating'!A38</f>
        <v>Iowa</v>
      </c>
      <c r="B38" s="13">
        <v>34884</v>
      </c>
      <c r="C38" s="4">
        <v>34765</v>
      </c>
      <c r="D38" s="4">
        <v>34773</v>
      </c>
      <c r="E38" s="4">
        <v>34889</v>
      </c>
      <c r="F38" s="4">
        <v>34971</v>
      </c>
      <c r="G38" s="4">
        <v>35157</v>
      </c>
      <c r="H38" s="4">
        <v>35473</v>
      </c>
      <c r="I38" s="4">
        <v>35506</v>
      </c>
      <c r="J38" s="4">
        <v>35664</v>
      </c>
      <c r="K38" s="4">
        <v>35720</v>
      </c>
      <c r="L38" s="4">
        <v>35723</v>
      </c>
      <c r="M38" s="42">
        <v>35792</v>
      </c>
      <c r="N38" s="13">
        <f t="shared" si="1"/>
        <v>35276.416666666664</v>
      </c>
    </row>
    <row r="39" spans="1:14" ht="12" customHeight="1" x14ac:dyDescent="0.2">
      <c r="A39" s="7" t="str">
        <f>'Pregnant Women Participating'!A39</f>
        <v>Michigan</v>
      </c>
      <c r="B39" s="13">
        <v>105993</v>
      </c>
      <c r="C39" s="4">
        <v>106047</v>
      </c>
      <c r="D39" s="4">
        <v>105555</v>
      </c>
      <c r="E39" s="4">
        <v>106048</v>
      </c>
      <c r="F39" s="4">
        <v>105561</v>
      </c>
      <c r="G39" s="4">
        <v>105613</v>
      </c>
      <c r="H39" s="4">
        <v>105852</v>
      </c>
      <c r="I39" s="4">
        <v>105949</v>
      </c>
      <c r="J39" s="4">
        <v>106264</v>
      </c>
      <c r="K39" s="4">
        <v>106444</v>
      </c>
      <c r="L39" s="4">
        <v>106268</v>
      </c>
      <c r="M39" s="42">
        <v>106138</v>
      </c>
      <c r="N39" s="13">
        <f t="shared" si="1"/>
        <v>105977.66666666667</v>
      </c>
    </row>
    <row r="40" spans="1:14" ht="12" customHeight="1" x14ac:dyDescent="0.2">
      <c r="A40" s="7" t="str">
        <f>'Pregnant Women Participating'!A40</f>
        <v>Minnesota</v>
      </c>
      <c r="B40" s="13">
        <v>58680</v>
      </c>
      <c r="C40" s="4">
        <v>58317</v>
      </c>
      <c r="D40" s="4">
        <v>57877</v>
      </c>
      <c r="E40" s="4">
        <v>58265</v>
      </c>
      <c r="F40" s="4">
        <v>57967</v>
      </c>
      <c r="G40" s="4">
        <v>58447</v>
      </c>
      <c r="H40" s="4">
        <v>58646</v>
      </c>
      <c r="I40" s="4">
        <v>58925</v>
      </c>
      <c r="J40" s="4">
        <v>59065</v>
      </c>
      <c r="K40" s="4">
        <v>59564</v>
      </c>
      <c r="L40" s="4">
        <v>59904</v>
      </c>
      <c r="M40" s="42">
        <v>60395</v>
      </c>
      <c r="N40" s="13">
        <f t="shared" si="1"/>
        <v>58837.666666666664</v>
      </c>
    </row>
    <row r="41" spans="1:14" ht="12" customHeight="1" x14ac:dyDescent="0.2">
      <c r="A41" s="7" t="str">
        <f>'Pregnant Women Participating'!A41</f>
        <v>Ohio</v>
      </c>
      <c r="B41" s="13">
        <v>96727</v>
      </c>
      <c r="C41" s="4">
        <v>96118</v>
      </c>
      <c r="D41" s="4">
        <v>94941</v>
      </c>
      <c r="E41" s="4">
        <v>94186</v>
      </c>
      <c r="F41" s="4">
        <v>93610</v>
      </c>
      <c r="G41" s="4">
        <v>94187</v>
      </c>
      <c r="H41" s="4">
        <v>95430</v>
      </c>
      <c r="I41" s="4">
        <v>96161</v>
      </c>
      <c r="J41" s="4">
        <v>96538</v>
      </c>
      <c r="K41" s="4">
        <v>96998</v>
      </c>
      <c r="L41" s="4">
        <v>97333</v>
      </c>
      <c r="M41" s="42">
        <v>98139</v>
      </c>
      <c r="N41" s="13">
        <f t="shared" si="1"/>
        <v>95864</v>
      </c>
    </row>
    <row r="42" spans="1:14" ht="12" customHeight="1" x14ac:dyDescent="0.2">
      <c r="A42" s="7" t="str">
        <f>'Pregnant Women Participating'!A42</f>
        <v>Wisconsin</v>
      </c>
      <c r="B42" s="13">
        <v>54778</v>
      </c>
      <c r="C42" s="4">
        <v>54819</v>
      </c>
      <c r="D42" s="4">
        <v>54649</v>
      </c>
      <c r="E42" s="4">
        <v>55067</v>
      </c>
      <c r="F42" s="4">
        <v>54973</v>
      </c>
      <c r="G42" s="4">
        <v>55314</v>
      </c>
      <c r="H42" s="4">
        <v>55566</v>
      </c>
      <c r="I42" s="4">
        <v>55731</v>
      </c>
      <c r="J42" s="4">
        <v>55615</v>
      </c>
      <c r="K42" s="4">
        <v>55759</v>
      </c>
      <c r="L42" s="4">
        <v>55529</v>
      </c>
      <c r="M42" s="42">
        <v>55162</v>
      </c>
      <c r="N42" s="13">
        <f t="shared" si="1"/>
        <v>55246.833333333336</v>
      </c>
    </row>
    <row r="43" spans="1:14" s="17" customFormat="1" ht="24.75" customHeight="1" x14ac:dyDescent="0.2">
      <c r="A43" s="14" t="str">
        <f>'Pregnant Women Participating'!A43</f>
        <v>Midwest Region</v>
      </c>
      <c r="B43" s="16">
        <v>527265</v>
      </c>
      <c r="C43" s="15">
        <v>524783</v>
      </c>
      <c r="D43" s="15">
        <v>521504</v>
      </c>
      <c r="E43" s="15">
        <v>523428</v>
      </c>
      <c r="F43" s="15">
        <v>521296</v>
      </c>
      <c r="G43" s="15">
        <v>525083</v>
      </c>
      <c r="H43" s="15">
        <v>527970</v>
      </c>
      <c r="I43" s="15">
        <v>530128</v>
      </c>
      <c r="J43" s="15">
        <v>531163</v>
      </c>
      <c r="K43" s="15">
        <v>533999</v>
      </c>
      <c r="L43" s="15">
        <v>534894</v>
      </c>
      <c r="M43" s="41">
        <v>536071</v>
      </c>
      <c r="N43" s="16">
        <f t="shared" si="1"/>
        <v>528132</v>
      </c>
    </row>
    <row r="44" spans="1:14" ht="12" customHeight="1" x14ac:dyDescent="0.2">
      <c r="A44" s="7" t="str">
        <f>'Pregnant Women Participating'!A44</f>
        <v>Arizona</v>
      </c>
      <c r="B44" s="13">
        <v>86174</v>
      </c>
      <c r="C44" s="4">
        <v>85544</v>
      </c>
      <c r="D44" s="4">
        <v>85312</v>
      </c>
      <c r="E44" s="4">
        <v>85618</v>
      </c>
      <c r="F44" s="4">
        <v>84997</v>
      </c>
      <c r="G44" s="4">
        <v>84932</v>
      </c>
      <c r="H44" s="4">
        <v>84864</v>
      </c>
      <c r="I44" s="4">
        <v>84955</v>
      </c>
      <c r="J44" s="4">
        <v>83962</v>
      </c>
      <c r="K44" s="4">
        <v>84567</v>
      </c>
      <c r="L44" s="4">
        <v>84600</v>
      </c>
      <c r="M44" s="42">
        <v>85204</v>
      </c>
      <c r="N44" s="13">
        <f t="shared" si="1"/>
        <v>85060.75</v>
      </c>
    </row>
    <row r="45" spans="1:14" ht="12" customHeight="1" x14ac:dyDescent="0.2">
      <c r="A45" s="7" t="str">
        <f>'Pregnant Women Participating'!A45</f>
        <v>Arkansas</v>
      </c>
      <c r="B45" s="13">
        <v>32935</v>
      </c>
      <c r="C45" s="4">
        <v>32581</v>
      </c>
      <c r="D45" s="4">
        <v>32344</v>
      </c>
      <c r="E45" s="4">
        <v>32499</v>
      </c>
      <c r="F45" s="4">
        <v>31998</v>
      </c>
      <c r="G45" s="4">
        <v>32199</v>
      </c>
      <c r="H45" s="4">
        <v>32690</v>
      </c>
      <c r="I45" s="4">
        <v>32909</v>
      </c>
      <c r="J45" s="4">
        <v>33235</v>
      </c>
      <c r="K45" s="4">
        <v>33553</v>
      </c>
      <c r="L45" s="4">
        <v>33879</v>
      </c>
      <c r="M45" s="42">
        <v>34061</v>
      </c>
      <c r="N45" s="13">
        <f t="shared" si="1"/>
        <v>32906.916666666664</v>
      </c>
    </row>
    <row r="46" spans="1:14" ht="12" customHeight="1" x14ac:dyDescent="0.2">
      <c r="A46" s="7" t="str">
        <f>'Pregnant Women Participating'!A46</f>
        <v>Louisiana</v>
      </c>
      <c r="B46" s="13">
        <v>47834</v>
      </c>
      <c r="C46" s="4">
        <v>47433</v>
      </c>
      <c r="D46" s="4">
        <v>47179</v>
      </c>
      <c r="E46" s="4">
        <v>46847</v>
      </c>
      <c r="F46" s="4">
        <v>47217</v>
      </c>
      <c r="G46" s="4">
        <v>47593</v>
      </c>
      <c r="H46" s="4">
        <v>48186</v>
      </c>
      <c r="I46" s="4">
        <v>48347</v>
      </c>
      <c r="J46" s="4">
        <v>49183</v>
      </c>
      <c r="K46" s="4">
        <v>49868</v>
      </c>
      <c r="L46" s="4">
        <v>50745</v>
      </c>
      <c r="M46" s="42">
        <v>51423</v>
      </c>
      <c r="N46" s="13">
        <f t="shared" si="1"/>
        <v>48487.916666666664</v>
      </c>
    </row>
    <row r="47" spans="1:14" ht="12" customHeight="1" x14ac:dyDescent="0.2">
      <c r="A47" s="7" t="str">
        <f>'Pregnant Women Participating'!A47</f>
        <v>New Mexico</v>
      </c>
      <c r="B47" s="13">
        <v>21384</v>
      </c>
      <c r="C47" s="4">
        <v>21237</v>
      </c>
      <c r="D47" s="4">
        <v>21246</v>
      </c>
      <c r="E47" s="4">
        <v>21595</v>
      </c>
      <c r="F47" s="4">
        <v>21991</v>
      </c>
      <c r="G47" s="4">
        <v>22220</v>
      </c>
      <c r="H47" s="4">
        <v>22509</v>
      </c>
      <c r="I47" s="4">
        <v>22736</v>
      </c>
      <c r="J47" s="4">
        <v>22909</v>
      </c>
      <c r="K47" s="4">
        <v>23146</v>
      </c>
      <c r="L47" s="4">
        <v>23450</v>
      </c>
      <c r="M47" s="42">
        <v>23798</v>
      </c>
      <c r="N47" s="13">
        <f t="shared" si="1"/>
        <v>22351.75</v>
      </c>
    </row>
    <row r="48" spans="1:14" ht="12" customHeight="1" x14ac:dyDescent="0.2">
      <c r="A48" s="7" t="str">
        <f>'Pregnant Women Participating'!A48</f>
        <v>Oklahoma</v>
      </c>
      <c r="B48" s="13">
        <v>39323</v>
      </c>
      <c r="C48" s="4">
        <v>38664</v>
      </c>
      <c r="D48" s="4">
        <v>37946</v>
      </c>
      <c r="E48" s="4">
        <v>38042</v>
      </c>
      <c r="F48" s="4">
        <v>37206</v>
      </c>
      <c r="G48" s="4">
        <v>37486</v>
      </c>
      <c r="H48" s="4">
        <v>37781</v>
      </c>
      <c r="I48" s="4">
        <v>38032</v>
      </c>
      <c r="J48" s="4">
        <v>38247</v>
      </c>
      <c r="K48" s="4">
        <v>38687</v>
      </c>
      <c r="L48" s="4">
        <v>38904</v>
      </c>
      <c r="M48" s="42">
        <v>38440</v>
      </c>
      <c r="N48" s="13">
        <f t="shared" si="1"/>
        <v>38229.833333333336</v>
      </c>
    </row>
    <row r="49" spans="1:14" ht="12" customHeight="1" x14ac:dyDescent="0.2">
      <c r="A49" s="7" t="str">
        <f>'Pregnant Women Participating'!A49</f>
        <v>Texas</v>
      </c>
      <c r="B49" s="13">
        <v>403122</v>
      </c>
      <c r="C49" s="4">
        <v>400309</v>
      </c>
      <c r="D49" s="4">
        <v>396928</v>
      </c>
      <c r="E49" s="4">
        <v>396402</v>
      </c>
      <c r="F49" s="4">
        <v>398917</v>
      </c>
      <c r="G49" s="4">
        <v>401703</v>
      </c>
      <c r="H49" s="4">
        <v>403816</v>
      </c>
      <c r="I49" s="4">
        <v>404975</v>
      </c>
      <c r="J49" s="4">
        <v>406773</v>
      </c>
      <c r="K49" s="4">
        <v>408868</v>
      </c>
      <c r="L49" s="4">
        <v>411902</v>
      </c>
      <c r="M49" s="42">
        <v>414927</v>
      </c>
      <c r="N49" s="13">
        <f t="shared" si="1"/>
        <v>404053.5</v>
      </c>
    </row>
    <row r="50" spans="1:14" ht="12" customHeight="1" x14ac:dyDescent="0.2">
      <c r="A50" s="7" t="str">
        <f>'Pregnant Women Participating'!A50</f>
        <v>Utah</v>
      </c>
      <c r="B50" s="13">
        <v>26111</v>
      </c>
      <c r="C50" s="4">
        <v>25660</v>
      </c>
      <c r="D50" s="4">
        <v>25817</v>
      </c>
      <c r="E50" s="4">
        <v>26063</v>
      </c>
      <c r="F50" s="4">
        <v>26129</v>
      </c>
      <c r="G50" s="4">
        <v>26502</v>
      </c>
      <c r="H50" s="4">
        <v>26587</v>
      </c>
      <c r="I50" s="4">
        <v>26683</v>
      </c>
      <c r="J50" s="4">
        <v>26744</v>
      </c>
      <c r="K50" s="4">
        <v>26778</v>
      </c>
      <c r="L50" s="4">
        <v>26858</v>
      </c>
      <c r="M50" s="42">
        <v>26991</v>
      </c>
      <c r="N50" s="13">
        <f t="shared" si="1"/>
        <v>26410.25</v>
      </c>
    </row>
    <row r="51" spans="1:14" ht="12" customHeight="1" x14ac:dyDescent="0.2">
      <c r="A51" s="7" t="str">
        <f>'Pregnant Women Participating'!A51</f>
        <v>Inter-Tribal Council, AZ</v>
      </c>
      <c r="B51" s="13">
        <v>4032</v>
      </c>
      <c r="C51" s="4">
        <v>3905</v>
      </c>
      <c r="D51" s="4">
        <v>3994</v>
      </c>
      <c r="E51" s="4">
        <v>4068</v>
      </c>
      <c r="F51" s="4">
        <v>3981</v>
      </c>
      <c r="G51" s="4">
        <v>4051</v>
      </c>
      <c r="H51" s="4">
        <v>4014</v>
      </c>
      <c r="I51" s="4">
        <v>4026</v>
      </c>
      <c r="J51" s="4">
        <v>4047</v>
      </c>
      <c r="K51" s="4">
        <v>4126</v>
      </c>
      <c r="L51" s="4">
        <v>4036</v>
      </c>
      <c r="M51" s="42">
        <v>4099</v>
      </c>
      <c r="N51" s="13">
        <f t="shared" si="1"/>
        <v>4031.5833333333335</v>
      </c>
    </row>
    <row r="52" spans="1:14" ht="12" customHeight="1" x14ac:dyDescent="0.2">
      <c r="A52" s="7" t="str">
        <f>'Pregnant Women Participating'!A52</f>
        <v>Navajo Nation, AZ</v>
      </c>
      <c r="B52" s="13">
        <v>2551</v>
      </c>
      <c r="C52" s="4">
        <v>2406</v>
      </c>
      <c r="D52" s="4">
        <v>2452</v>
      </c>
      <c r="E52" s="4">
        <v>2546</v>
      </c>
      <c r="F52" s="4">
        <v>2554</v>
      </c>
      <c r="G52" s="4">
        <v>2533</v>
      </c>
      <c r="H52" s="4">
        <v>2508</v>
      </c>
      <c r="I52" s="4">
        <v>2535</v>
      </c>
      <c r="J52" s="4">
        <v>2483</v>
      </c>
      <c r="K52" s="4">
        <v>2487</v>
      </c>
      <c r="L52" s="4">
        <v>2508</v>
      </c>
      <c r="M52" s="42">
        <v>2499</v>
      </c>
      <c r="N52" s="13">
        <f t="shared" si="1"/>
        <v>2505.1666666666665</v>
      </c>
    </row>
    <row r="53" spans="1:14" ht="12" customHeight="1" x14ac:dyDescent="0.2">
      <c r="A53" s="7" t="str">
        <f>'Pregnant Women Participating'!A53</f>
        <v>Acoma, Canoncito &amp; Laguna, NM</v>
      </c>
      <c r="B53" s="13">
        <v>158</v>
      </c>
      <c r="C53" s="4">
        <v>169</v>
      </c>
      <c r="D53" s="4">
        <v>173</v>
      </c>
      <c r="E53" s="4">
        <v>151</v>
      </c>
      <c r="F53" s="4">
        <v>163</v>
      </c>
      <c r="G53" s="4">
        <v>172</v>
      </c>
      <c r="H53" s="4">
        <v>167</v>
      </c>
      <c r="I53" s="4">
        <v>179</v>
      </c>
      <c r="J53" s="4">
        <v>184</v>
      </c>
      <c r="K53" s="4">
        <v>158</v>
      </c>
      <c r="L53" s="4">
        <v>177</v>
      </c>
      <c r="M53" s="42">
        <v>185</v>
      </c>
      <c r="N53" s="13">
        <f t="shared" si="1"/>
        <v>169.66666666666666</v>
      </c>
    </row>
    <row r="54" spans="1:14" ht="12" customHeight="1" x14ac:dyDescent="0.2">
      <c r="A54" s="7" t="str">
        <f>'Pregnant Women Participating'!A54</f>
        <v>Eight Northern Pueblos, NM</v>
      </c>
      <c r="B54" s="13">
        <v>151</v>
      </c>
      <c r="C54" s="4">
        <v>154</v>
      </c>
      <c r="D54" s="4">
        <v>159</v>
      </c>
      <c r="E54" s="4">
        <v>152</v>
      </c>
      <c r="F54" s="4">
        <v>161</v>
      </c>
      <c r="G54" s="4">
        <v>161</v>
      </c>
      <c r="H54" s="4">
        <v>164</v>
      </c>
      <c r="I54" s="4">
        <v>168</v>
      </c>
      <c r="J54" s="4">
        <v>177</v>
      </c>
      <c r="K54" s="4">
        <v>174</v>
      </c>
      <c r="L54" s="4">
        <v>185</v>
      </c>
      <c r="M54" s="42">
        <v>181</v>
      </c>
      <c r="N54" s="13">
        <f t="shared" si="1"/>
        <v>165.58333333333334</v>
      </c>
    </row>
    <row r="55" spans="1:14" ht="12" customHeight="1" x14ac:dyDescent="0.2">
      <c r="A55" s="7" t="str">
        <f>'Pregnant Women Participating'!A55</f>
        <v>Five Sandoval Pueblos, NM</v>
      </c>
      <c r="B55" s="13">
        <v>88</v>
      </c>
      <c r="C55" s="4">
        <v>85</v>
      </c>
      <c r="D55" s="4">
        <v>83</v>
      </c>
      <c r="E55" s="4">
        <v>93</v>
      </c>
      <c r="F55" s="4">
        <v>88</v>
      </c>
      <c r="G55" s="4">
        <v>90</v>
      </c>
      <c r="H55" s="4">
        <v>99</v>
      </c>
      <c r="I55" s="4">
        <v>104</v>
      </c>
      <c r="J55" s="4">
        <v>98</v>
      </c>
      <c r="K55" s="4">
        <v>88</v>
      </c>
      <c r="L55" s="4">
        <v>91</v>
      </c>
      <c r="M55" s="42">
        <v>93</v>
      </c>
      <c r="N55" s="13">
        <f t="shared" si="1"/>
        <v>91.666666666666671</v>
      </c>
    </row>
    <row r="56" spans="1:14" ht="12" customHeight="1" x14ac:dyDescent="0.2">
      <c r="A56" s="7" t="str">
        <f>'Pregnant Women Participating'!A56</f>
        <v>Isleta Pueblo, NM</v>
      </c>
      <c r="B56" s="13">
        <v>567</v>
      </c>
      <c r="C56" s="4">
        <v>532</v>
      </c>
      <c r="D56" s="4">
        <v>536</v>
      </c>
      <c r="E56" s="4">
        <v>545</v>
      </c>
      <c r="F56" s="4">
        <v>545</v>
      </c>
      <c r="G56" s="4">
        <v>557</v>
      </c>
      <c r="H56" s="4">
        <v>549</v>
      </c>
      <c r="I56" s="4">
        <v>551</v>
      </c>
      <c r="J56" s="4">
        <v>548</v>
      </c>
      <c r="K56" s="4">
        <v>531</v>
      </c>
      <c r="L56" s="4">
        <v>539</v>
      </c>
      <c r="M56" s="42">
        <v>551</v>
      </c>
      <c r="N56" s="13">
        <f t="shared" si="1"/>
        <v>545.91666666666663</v>
      </c>
    </row>
    <row r="57" spans="1:14" ht="12" customHeight="1" x14ac:dyDescent="0.2">
      <c r="A57" s="7" t="str">
        <f>'Pregnant Women Participating'!A57</f>
        <v>San Felipe Pueblo, NM</v>
      </c>
      <c r="B57" s="13">
        <v>144</v>
      </c>
      <c r="C57" s="4">
        <v>136</v>
      </c>
      <c r="D57" s="4">
        <v>120</v>
      </c>
      <c r="E57" s="4">
        <v>141</v>
      </c>
      <c r="F57" s="4">
        <v>124</v>
      </c>
      <c r="G57" s="4">
        <v>114</v>
      </c>
      <c r="H57" s="4">
        <v>109</v>
      </c>
      <c r="I57" s="4">
        <v>114</v>
      </c>
      <c r="J57" s="4">
        <v>121</v>
      </c>
      <c r="K57" s="4">
        <v>114</v>
      </c>
      <c r="L57" s="4">
        <v>105</v>
      </c>
      <c r="M57" s="42">
        <v>112</v>
      </c>
      <c r="N57" s="13">
        <f t="shared" si="1"/>
        <v>121.16666666666667</v>
      </c>
    </row>
    <row r="58" spans="1:14" ht="12" customHeight="1" x14ac:dyDescent="0.2">
      <c r="A58" s="7" t="str">
        <f>'Pregnant Women Participating'!A58</f>
        <v>Santo Domingo Tribe, NM</v>
      </c>
      <c r="B58" s="13">
        <v>78</v>
      </c>
      <c r="C58" s="4">
        <v>74</v>
      </c>
      <c r="D58" s="4">
        <v>77</v>
      </c>
      <c r="E58" s="4">
        <v>82</v>
      </c>
      <c r="F58" s="4">
        <v>77</v>
      </c>
      <c r="G58" s="4">
        <v>80</v>
      </c>
      <c r="H58" s="4">
        <v>87</v>
      </c>
      <c r="I58" s="4">
        <v>88</v>
      </c>
      <c r="J58" s="4">
        <v>92</v>
      </c>
      <c r="K58" s="4">
        <v>94</v>
      </c>
      <c r="L58" s="4">
        <v>91</v>
      </c>
      <c r="M58" s="42">
        <v>90</v>
      </c>
      <c r="N58" s="13">
        <f t="shared" si="1"/>
        <v>84.166666666666671</v>
      </c>
    </row>
    <row r="59" spans="1:14" ht="12" customHeight="1" x14ac:dyDescent="0.2">
      <c r="A59" s="7" t="str">
        <f>'Pregnant Women Participating'!A59</f>
        <v>Zuni Pueblo, NM</v>
      </c>
      <c r="B59" s="13">
        <v>258</v>
      </c>
      <c r="C59" s="4">
        <v>272</v>
      </c>
      <c r="D59" s="4">
        <v>272</v>
      </c>
      <c r="E59" s="4">
        <v>273</v>
      </c>
      <c r="F59" s="4">
        <v>292</v>
      </c>
      <c r="G59" s="4">
        <v>291</v>
      </c>
      <c r="H59" s="4">
        <v>251</v>
      </c>
      <c r="I59" s="4">
        <v>276</v>
      </c>
      <c r="J59" s="4">
        <v>294</v>
      </c>
      <c r="K59" s="4">
        <v>282</v>
      </c>
      <c r="L59" s="4">
        <v>291</v>
      </c>
      <c r="M59" s="42">
        <v>290</v>
      </c>
      <c r="N59" s="13">
        <f t="shared" si="1"/>
        <v>278.5</v>
      </c>
    </row>
    <row r="60" spans="1:14" ht="12" customHeight="1" x14ac:dyDescent="0.2">
      <c r="A60" s="7" t="str">
        <f>'Pregnant Women Participating'!A60</f>
        <v>Cherokee Nation, OK</v>
      </c>
      <c r="B60" s="13">
        <v>3150</v>
      </c>
      <c r="C60" s="4">
        <v>3156</v>
      </c>
      <c r="D60" s="4">
        <v>3143</v>
      </c>
      <c r="E60" s="4">
        <v>3131</v>
      </c>
      <c r="F60" s="4">
        <v>3086</v>
      </c>
      <c r="G60" s="4">
        <v>3104</v>
      </c>
      <c r="H60" s="4">
        <v>3148</v>
      </c>
      <c r="I60" s="4">
        <v>3202</v>
      </c>
      <c r="J60" s="4">
        <v>3276</v>
      </c>
      <c r="K60" s="4">
        <v>3276</v>
      </c>
      <c r="L60" s="4">
        <v>3224</v>
      </c>
      <c r="M60" s="42">
        <v>3171</v>
      </c>
      <c r="N60" s="13">
        <f t="shared" si="1"/>
        <v>3172.25</v>
      </c>
    </row>
    <row r="61" spans="1:14" ht="12" customHeight="1" x14ac:dyDescent="0.2">
      <c r="A61" s="7" t="str">
        <f>'Pregnant Women Participating'!A61</f>
        <v>Chickasaw Nation, OK</v>
      </c>
      <c r="B61" s="13">
        <v>2143</v>
      </c>
      <c r="C61" s="4">
        <v>2104</v>
      </c>
      <c r="D61" s="4">
        <v>2126</v>
      </c>
      <c r="E61" s="4">
        <v>2153</v>
      </c>
      <c r="F61" s="4">
        <v>2084</v>
      </c>
      <c r="G61" s="4">
        <v>2063</v>
      </c>
      <c r="H61" s="4">
        <v>2095</v>
      </c>
      <c r="I61" s="4">
        <v>2119</v>
      </c>
      <c r="J61" s="4">
        <v>2102</v>
      </c>
      <c r="K61" s="4">
        <v>2155</v>
      </c>
      <c r="L61" s="4">
        <v>2167</v>
      </c>
      <c r="M61" s="42">
        <v>2152</v>
      </c>
      <c r="N61" s="13">
        <f t="shared" si="1"/>
        <v>2121.9166666666665</v>
      </c>
    </row>
    <row r="62" spans="1:14" ht="12" customHeight="1" x14ac:dyDescent="0.2">
      <c r="A62" s="7" t="str">
        <f>'Pregnant Women Participating'!A62</f>
        <v>Choctaw Nation, OK</v>
      </c>
      <c r="B62" s="13">
        <v>2881</v>
      </c>
      <c r="C62" s="4">
        <v>2880</v>
      </c>
      <c r="D62" s="4">
        <v>2893</v>
      </c>
      <c r="E62" s="4">
        <v>2888</v>
      </c>
      <c r="F62" s="4">
        <v>2795</v>
      </c>
      <c r="G62" s="4">
        <v>2859</v>
      </c>
      <c r="H62" s="4">
        <v>2894</v>
      </c>
      <c r="I62" s="4">
        <v>2931</v>
      </c>
      <c r="J62" s="4">
        <v>2984</v>
      </c>
      <c r="K62" s="4">
        <v>3008</v>
      </c>
      <c r="L62" s="4">
        <v>3017</v>
      </c>
      <c r="M62" s="42">
        <v>3000</v>
      </c>
      <c r="N62" s="13">
        <f t="shared" si="1"/>
        <v>2919.1666666666665</v>
      </c>
    </row>
    <row r="63" spans="1:14" ht="12" customHeight="1" x14ac:dyDescent="0.2">
      <c r="A63" s="7" t="str">
        <f>'Pregnant Women Participating'!A63</f>
        <v>Citizen Potawatomi Nation, OK</v>
      </c>
      <c r="B63" s="13">
        <v>755</v>
      </c>
      <c r="C63" s="4">
        <v>736</v>
      </c>
      <c r="D63" s="4">
        <v>706</v>
      </c>
      <c r="E63" s="4">
        <v>720</v>
      </c>
      <c r="F63" s="4">
        <v>717</v>
      </c>
      <c r="G63" s="4">
        <v>720</v>
      </c>
      <c r="H63" s="4">
        <v>703</v>
      </c>
      <c r="I63" s="4">
        <v>702</v>
      </c>
      <c r="J63" s="4">
        <v>701</v>
      </c>
      <c r="K63" s="4">
        <v>705</v>
      </c>
      <c r="L63" s="4">
        <v>710</v>
      </c>
      <c r="M63" s="42">
        <v>710</v>
      </c>
      <c r="N63" s="13">
        <f t="shared" si="1"/>
        <v>715.41666666666663</v>
      </c>
    </row>
    <row r="64" spans="1:14" ht="12" customHeight="1" x14ac:dyDescent="0.2">
      <c r="A64" s="7" t="str">
        <f>'Pregnant Women Participating'!A64</f>
        <v>Inter-Tribal Council, OK</v>
      </c>
      <c r="B64" s="13">
        <v>325</v>
      </c>
      <c r="C64" s="4">
        <v>323</v>
      </c>
      <c r="D64" s="4">
        <v>331</v>
      </c>
      <c r="E64" s="4">
        <v>344</v>
      </c>
      <c r="F64" s="4">
        <v>325</v>
      </c>
      <c r="G64" s="4">
        <v>331</v>
      </c>
      <c r="H64" s="4">
        <v>349</v>
      </c>
      <c r="I64" s="4">
        <v>356</v>
      </c>
      <c r="J64" s="4">
        <v>363</v>
      </c>
      <c r="K64" s="4">
        <v>365</v>
      </c>
      <c r="L64" s="4">
        <v>365</v>
      </c>
      <c r="M64" s="42">
        <v>368</v>
      </c>
      <c r="N64" s="13">
        <f t="shared" si="1"/>
        <v>345.41666666666669</v>
      </c>
    </row>
    <row r="65" spans="1:14" ht="12" customHeight="1" x14ac:dyDescent="0.2">
      <c r="A65" s="7" t="str">
        <f>'Pregnant Women Participating'!A65</f>
        <v>Muscogee Creek Nation, OK</v>
      </c>
      <c r="B65" s="13">
        <v>1481</v>
      </c>
      <c r="C65" s="4">
        <v>1429</v>
      </c>
      <c r="D65" s="4">
        <v>1422</v>
      </c>
      <c r="E65" s="4">
        <v>1433</v>
      </c>
      <c r="F65" s="4">
        <v>1392</v>
      </c>
      <c r="G65" s="4">
        <v>1404</v>
      </c>
      <c r="H65" s="4">
        <v>1414</v>
      </c>
      <c r="I65" s="4">
        <v>1378</v>
      </c>
      <c r="J65" s="4">
        <v>1392</v>
      </c>
      <c r="K65" s="4">
        <v>1346</v>
      </c>
      <c r="L65" s="4">
        <v>1309</v>
      </c>
      <c r="M65" s="42">
        <v>1272</v>
      </c>
      <c r="N65" s="13">
        <f t="shared" si="1"/>
        <v>1389.3333333333333</v>
      </c>
    </row>
    <row r="66" spans="1:14" ht="12" customHeight="1" x14ac:dyDescent="0.2">
      <c r="A66" s="7" t="str">
        <f>'Pregnant Women Participating'!A66</f>
        <v>Osage Tribal Council, OK</v>
      </c>
      <c r="B66" s="13">
        <v>1999</v>
      </c>
      <c r="C66" s="4">
        <v>1961</v>
      </c>
      <c r="D66" s="4">
        <v>1911</v>
      </c>
      <c r="E66" s="4">
        <v>1945</v>
      </c>
      <c r="F66" s="4">
        <v>1901</v>
      </c>
      <c r="G66" s="4">
        <v>1899</v>
      </c>
      <c r="H66" s="4">
        <v>1870</v>
      </c>
      <c r="I66" s="4">
        <v>1835</v>
      </c>
      <c r="J66" s="4">
        <v>1824</v>
      </c>
      <c r="K66" s="4">
        <v>1778</v>
      </c>
      <c r="L66" s="4">
        <v>1736</v>
      </c>
      <c r="M66" s="42">
        <v>1728</v>
      </c>
      <c r="N66" s="13">
        <f t="shared" si="1"/>
        <v>1865.5833333333333</v>
      </c>
    </row>
    <row r="67" spans="1:14" ht="12" customHeight="1" x14ac:dyDescent="0.2">
      <c r="A67" s="7" t="str">
        <f>'Pregnant Women Participating'!A67</f>
        <v>Otoe-Missouria Tribe, OK</v>
      </c>
      <c r="B67" s="13">
        <v>197</v>
      </c>
      <c r="C67" s="4">
        <v>177</v>
      </c>
      <c r="D67" s="4">
        <v>175</v>
      </c>
      <c r="E67" s="4">
        <v>188</v>
      </c>
      <c r="F67" s="4">
        <v>178</v>
      </c>
      <c r="G67" s="4">
        <v>184</v>
      </c>
      <c r="H67" s="4">
        <v>189</v>
      </c>
      <c r="I67" s="4">
        <v>197</v>
      </c>
      <c r="J67" s="4">
        <v>193</v>
      </c>
      <c r="K67" s="4">
        <v>207</v>
      </c>
      <c r="L67" s="4">
        <v>214</v>
      </c>
      <c r="M67" s="42">
        <v>220</v>
      </c>
      <c r="N67" s="13">
        <f t="shared" si="1"/>
        <v>193.25</v>
      </c>
    </row>
    <row r="68" spans="1:14" ht="12" customHeight="1" x14ac:dyDescent="0.2">
      <c r="A68" s="7" t="str">
        <f>'Pregnant Women Participating'!A68</f>
        <v>Wichita, Caddo &amp; Delaware (WCD), OK</v>
      </c>
      <c r="B68" s="13">
        <v>2276</v>
      </c>
      <c r="C68" s="4">
        <v>2238</v>
      </c>
      <c r="D68" s="4">
        <v>2238</v>
      </c>
      <c r="E68" s="4">
        <v>2258</v>
      </c>
      <c r="F68" s="4">
        <v>2218</v>
      </c>
      <c r="G68" s="4">
        <v>2240</v>
      </c>
      <c r="H68" s="4">
        <v>2293</v>
      </c>
      <c r="I68" s="4">
        <v>2269</v>
      </c>
      <c r="J68" s="4">
        <v>2288</v>
      </c>
      <c r="K68" s="4">
        <v>2283</v>
      </c>
      <c r="L68" s="4">
        <v>2312</v>
      </c>
      <c r="M68" s="42">
        <v>2282</v>
      </c>
      <c r="N68" s="13">
        <f t="shared" si="1"/>
        <v>2266.25</v>
      </c>
    </row>
    <row r="69" spans="1:14" s="17" customFormat="1" ht="24.75" customHeight="1" x14ac:dyDescent="0.2">
      <c r="A69" s="14" t="str">
        <f>'Pregnant Women Participating'!A69</f>
        <v>Southwest Region</v>
      </c>
      <c r="B69" s="16">
        <v>680117</v>
      </c>
      <c r="C69" s="15">
        <v>674165</v>
      </c>
      <c r="D69" s="15">
        <v>669583</v>
      </c>
      <c r="E69" s="15">
        <v>670177</v>
      </c>
      <c r="F69" s="15">
        <v>671136</v>
      </c>
      <c r="G69" s="15">
        <v>675488</v>
      </c>
      <c r="H69" s="15">
        <v>679336</v>
      </c>
      <c r="I69" s="15">
        <v>681667</v>
      </c>
      <c r="J69" s="15">
        <v>684220</v>
      </c>
      <c r="K69" s="15">
        <v>688644</v>
      </c>
      <c r="L69" s="15">
        <v>693415</v>
      </c>
      <c r="M69" s="41">
        <v>697847</v>
      </c>
      <c r="N69" s="16">
        <f t="shared" si="1"/>
        <v>680482.91666666663</v>
      </c>
    </row>
    <row r="70" spans="1:14" ht="12" customHeight="1" x14ac:dyDescent="0.2">
      <c r="A70" s="7" t="str">
        <f>'Pregnant Women Participating'!A70</f>
        <v>Colorado</v>
      </c>
      <c r="B70" s="13">
        <v>54715</v>
      </c>
      <c r="C70" s="4">
        <v>54491</v>
      </c>
      <c r="D70" s="4">
        <v>54502</v>
      </c>
      <c r="E70" s="4">
        <v>54820</v>
      </c>
      <c r="F70" s="4">
        <v>54705</v>
      </c>
      <c r="G70" s="4">
        <v>55016</v>
      </c>
      <c r="H70" s="4">
        <v>55150</v>
      </c>
      <c r="I70" s="4">
        <v>55395</v>
      </c>
      <c r="J70" s="4">
        <v>55101</v>
      </c>
      <c r="K70" s="4">
        <v>55208</v>
      </c>
      <c r="L70" s="4">
        <v>55445</v>
      </c>
      <c r="M70" s="42">
        <v>55531</v>
      </c>
      <c r="N70" s="13">
        <f t="shared" si="1"/>
        <v>55006.583333333336</v>
      </c>
    </row>
    <row r="71" spans="1:14" ht="12" customHeight="1" x14ac:dyDescent="0.2">
      <c r="A71" s="7" t="str">
        <f>'Pregnant Women Participating'!A71</f>
        <v>Kansas</v>
      </c>
      <c r="B71" s="13">
        <v>27643</v>
      </c>
      <c r="C71" s="4">
        <v>27108</v>
      </c>
      <c r="D71" s="4">
        <v>27369</v>
      </c>
      <c r="E71" s="4">
        <v>27639</v>
      </c>
      <c r="F71" s="4">
        <v>27145</v>
      </c>
      <c r="G71" s="4">
        <v>27174</v>
      </c>
      <c r="H71" s="4">
        <v>27269</v>
      </c>
      <c r="I71" s="4">
        <v>27500</v>
      </c>
      <c r="J71" s="4">
        <v>27374</v>
      </c>
      <c r="K71" s="4">
        <v>27766</v>
      </c>
      <c r="L71" s="4">
        <v>27924</v>
      </c>
      <c r="M71" s="42">
        <v>27792</v>
      </c>
      <c r="N71" s="13">
        <f t="shared" si="1"/>
        <v>27475.25</v>
      </c>
    </row>
    <row r="72" spans="1:14" ht="12" customHeight="1" x14ac:dyDescent="0.2">
      <c r="A72" s="7" t="str">
        <f>'Pregnant Women Participating'!A72</f>
        <v>Missouri</v>
      </c>
      <c r="B72" s="13">
        <v>49200</v>
      </c>
      <c r="C72" s="4">
        <v>48567</v>
      </c>
      <c r="D72" s="4">
        <v>48278</v>
      </c>
      <c r="E72" s="4">
        <v>47957</v>
      </c>
      <c r="F72" s="4">
        <v>47776</v>
      </c>
      <c r="G72" s="4">
        <v>47726</v>
      </c>
      <c r="H72" s="4">
        <v>48219</v>
      </c>
      <c r="I72" s="4">
        <v>48387</v>
      </c>
      <c r="J72" s="4">
        <v>49161</v>
      </c>
      <c r="K72" s="4">
        <v>49759</v>
      </c>
      <c r="L72" s="4">
        <v>49806</v>
      </c>
      <c r="M72" s="42">
        <v>50184</v>
      </c>
      <c r="N72" s="13">
        <f t="shared" si="1"/>
        <v>48751.666666666664</v>
      </c>
    </row>
    <row r="73" spans="1:14" ht="12" customHeight="1" x14ac:dyDescent="0.2">
      <c r="A73" s="7" t="str">
        <f>'Pregnant Women Participating'!A73</f>
        <v>Montana</v>
      </c>
      <c r="B73" s="13">
        <v>7619</v>
      </c>
      <c r="C73" s="4">
        <v>7585</v>
      </c>
      <c r="D73" s="4">
        <v>7517</v>
      </c>
      <c r="E73" s="4">
        <v>7619</v>
      </c>
      <c r="F73" s="4">
        <v>7646</v>
      </c>
      <c r="G73" s="4">
        <v>7679</v>
      </c>
      <c r="H73" s="4">
        <v>7739</v>
      </c>
      <c r="I73" s="4">
        <v>7710</v>
      </c>
      <c r="J73" s="4">
        <v>7732</v>
      </c>
      <c r="K73" s="4">
        <v>7668</v>
      </c>
      <c r="L73" s="4">
        <v>7681</v>
      </c>
      <c r="M73" s="42">
        <v>7680</v>
      </c>
      <c r="N73" s="13">
        <f t="shared" si="1"/>
        <v>7656.25</v>
      </c>
    </row>
    <row r="74" spans="1:14" ht="12" customHeight="1" x14ac:dyDescent="0.2">
      <c r="A74" s="7" t="str">
        <f>'Pregnant Women Participating'!A74</f>
        <v>Nebraska</v>
      </c>
      <c r="B74" s="13">
        <v>20868</v>
      </c>
      <c r="C74" s="4">
        <v>20867</v>
      </c>
      <c r="D74" s="4">
        <v>20895</v>
      </c>
      <c r="E74" s="4">
        <v>20980</v>
      </c>
      <c r="F74" s="4">
        <v>20898</v>
      </c>
      <c r="G74" s="4">
        <v>20965</v>
      </c>
      <c r="H74" s="4">
        <v>21042</v>
      </c>
      <c r="I74" s="4">
        <v>21091</v>
      </c>
      <c r="J74" s="4">
        <v>21225</v>
      </c>
      <c r="K74" s="4">
        <v>21315</v>
      </c>
      <c r="L74" s="4">
        <v>21446</v>
      </c>
      <c r="M74" s="42">
        <v>21540</v>
      </c>
      <c r="N74" s="13">
        <f t="shared" si="1"/>
        <v>21094.333333333332</v>
      </c>
    </row>
    <row r="75" spans="1:14" ht="12" customHeight="1" x14ac:dyDescent="0.2">
      <c r="A75" s="7" t="str">
        <f>'Pregnant Women Participating'!A75</f>
        <v>North Dakota</v>
      </c>
      <c r="B75" s="13">
        <v>5847</v>
      </c>
      <c r="C75" s="4">
        <v>5855</v>
      </c>
      <c r="D75" s="4">
        <v>5840</v>
      </c>
      <c r="E75" s="4">
        <v>5869</v>
      </c>
      <c r="F75" s="4">
        <v>5853</v>
      </c>
      <c r="G75" s="4">
        <v>5844</v>
      </c>
      <c r="H75" s="4">
        <v>5879</v>
      </c>
      <c r="I75" s="4">
        <v>5892</v>
      </c>
      <c r="J75" s="4">
        <v>5807</v>
      </c>
      <c r="K75" s="4">
        <v>5937</v>
      </c>
      <c r="L75" s="4">
        <v>6023</v>
      </c>
      <c r="M75" s="42">
        <v>6029</v>
      </c>
      <c r="N75" s="13">
        <f t="shared" si="1"/>
        <v>5889.583333333333</v>
      </c>
    </row>
    <row r="76" spans="1:14" ht="12" customHeight="1" x14ac:dyDescent="0.2">
      <c r="A76" s="7" t="str">
        <f>'Pregnant Women Participating'!A76</f>
        <v>South Dakota</v>
      </c>
      <c r="B76" s="13">
        <v>7700</v>
      </c>
      <c r="C76" s="4">
        <v>7704</v>
      </c>
      <c r="D76" s="4">
        <v>7757</v>
      </c>
      <c r="E76" s="4">
        <v>7823</v>
      </c>
      <c r="F76" s="4">
        <v>7774</v>
      </c>
      <c r="G76" s="4">
        <v>7806</v>
      </c>
      <c r="H76" s="4">
        <v>7760</v>
      </c>
      <c r="I76" s="4">
        <v>7796</v>
      </c>
      <c r="J76" s="4">
        <v>7796</v>
      </c>
      <c r="K76" s="4">
        <v>7801</v>
      </c>
      <c r="L76" s="4">
        <v>7751</v>
      </c>
      <c r="M76" s="42">
        <v>7784</v>
      </c>
      <c r="N76" s="13">
        <f t="shared" si="1"/>
        <v>7771</v>
      </c>
    </row>
    <row r="77" spans="1:14" ht="12" customHeight="1" x14ac:dyDescent="0.2">
      <c r="A77" s="7" t="str">
        <f>'Pregnant Women Participating'!A77</f>
        <v>Wyoming</v>
      </c>
      <c r="B77" s="13">
        <v>4327</v>
      </c>
      <c r="C77" s="4">
        <v>4357</v>
      </c>
      <c r="D77" s="4">
        <v>4299</v>
      </c>
      <c r="E77" s="4">
        <v>4299</v>
      </c>
      <c r="F77" s="4">
        <v>4323</v>
      </c>
      <c r="G77" s="4">
        <v>4332</v>
      </c>
      <c r="H77" s="4">
        <v>4317</v>
      </c>
      <c r="I77" s="4">
        <v>4351</v>
      </c>
      <c r="J77" s="4">
        <v>4404</v>
      </c>
      <c r="K77" s="4">
        <v>4414</v>
      </c>
      <c r="L77" s="4">
        <v>4428</v>
      </c>
      <c r="M77" s="42">
        <v>4396</v>
      </c>
      <c r="N77" s="13">
        <f t="shared" si="1"/>
        <v>4353.916666666667</v>
      </c>
    </row>
    <row r="78" spans="1:14" ht="12" customHeight="1" x14ac:dyDescent="0.2">
      <c r="A78" s="7" t="str">
        <f>'Pregnant Women Participating'!A78</f>
        <v>Ute Mountain Ute Tribe, CO</v>
      </c>
      <c r="B78" s="13">
        <v>81</v>
      </c>
      <c r="C78" s="4">
        <v>83</v>
      </c>
      <c r="D78" s="4">
        <v>91</v>
      </c>
      <c r="E78" s="4">
        <v>93</v>
      </c>
      <c r="F78" s="4">
        <v>91</v>
      </c>
      <c r="G78" s="4">
        <v>89</v>
      </c>
      <c r="H78" s="4">
        <v>88</v>
      </c>
      <c r="I78" s="4">
        <v>86</v>
      </c>
      <c r="J78" s="4">
        <v>85</v>
      </c>
      <c r="K78" s="4">
        <v>87</v>
      </c>
      <c r="L78" s="4">
        <v>82</v>
      </c>
      <c r="M78" s="42">
        <v>86</v>
      </c>
      <c r="N78" s="13">
        <f t="shared" si="1"/>
        <v>86.833333333333329</v>
      </c>
    </row>
    <row r="79" spans="1:14" ht="12" customHeight="1" x14ac:dyDescent="0.2">
      <c r="A79" s="7" t="str">
        <f>'Pregnant Women Participating'!A79</f>
        <v>Omaha Sioux, NE</v>
      </c>
      <c r="B79" s="13">
        <v>152</v>
      </c>
      <c r="C79" s="4">
        <v>149</v>
      </c>
      <c r="D79" s="4">
        <v>143</v>
      </c>
      <c r="E79" s="4">
        <v>144</v>
      </c>
      <c r="F79" s="4">
        <v>141</v>
      </c>
      <c r="G79" s="4">
        <v>138</v>
      </c>
      <c r="H79" s="4">
        <v>137</v>
      </c>
      <c r="I79" s="4">
        <v>128</v>
      </c>
      <c r="J79" s="4">
        <v>123</v>
      </c>
      <c r="K79" s="4">
        <v>130</v>
      </c>
      <c r="L79" s="4">
        <v>122</v>
      </c>
      <c r="M79" s="42">
        <v>112</v>
      </c>
      <c r="N79" s="13">
        <f t="shared" si="1"/>
        <v>134.91666666666666</v>
      </c>
    </row>
    <row r="80" spans="1:14" ht="12" customHeight="1" x14ac:dyDescent="0.2">
      <c r="A80" s="7" t="str">
        <f>'Pregnant Women Participating'!A80</f>
        <v>Santee Sioux, NE</v>
      </c>
      <c r="B80" s="13">
        <v>32</v>
      </c>
      <c r="C80" s="4">
        <v>32</v>
      </c>
      <c r="D80" s="4">
        <v>27</v>
      </c>
      <c r="E80" s="4">
        <v>34</v>
      </c>
      <c r="F80" s="4">
        <v>32</v>
      </c>
      <c r="G80" s="4">
        <v>38</v>
      </c>
      <c r="H80" s="4">
        <v>35</v>
      </c>
      <c r="I80" s="4">
        <v>35</v>
      </c>
      <c r="J80" s="4">
        <v>29</v>
      </c>
      <c r="K80" s="4">
        <v>31</v>
      </c>
      <c r="L80" s="4">
        <v>31</v>
      </c>
      <c r="M80" s="42">
        <v>34</v>
      </c>
      <c r="N80" s="13">
        <f t="shared" si="1"/>
        <v>32.5</v>
      </c>
    </row>
    <row r="81" spans="1:14" ht="12" customHeight="1" x14ac:dyDescent="0.2">
      <c r="A81" s="7" t="str">
        <f>'Pregnant Women Participating'!A81</f>
        <v>Winnebago Tribe, NE</v>
      </c>
      <c r="B81" s="13">
        <v>62</v>
      </c>
      <c r="C81" s="4">
        <v>60</v>
      </c>
      <c r="D81" s="4">
        <v>56</v>
      </c>
      <c r="E81" s="4">
        <v>55</v>
      </c>
      <c r="F81" s="4">
        <v>57</v>
      </c>
      <c r="G81" s="4">
        <v>55</v>
      </c>
      <c r="H81" s="4">
        <v>55</v>
      </c>
      <c r="I81" s="4">
        <v>69</v>
      </c>
      <c r="J81" s="4">
        <v>70</v>
      </c>
      <c r="K81" s="4">
        <v>65</v>
      </c>
      <c r="L81" s="4">
        <v>75</v>
      </c>
      <c r="M81" s="42">
        <v>76</v>
      </c>
      <c r="N81" s="13">
        <f t="shared" si="1"/>
        <v>62.916666666666664</v>
      </c>
    </row>
    <row r="82" spans="1:14" ht="12" customHeight="1" x14ac:dyDescent="0.2">
      <c r="A82" s="7" t="str">
        <f>'Pregnant Women Participating'!A82</f>
        <v>Standing Rock Sioux Tribe, ND</v>
      </c>
      <c r="B82" s="13">
        <v>130</v>
      </c>
      <c r="C82" s="4">
        <v>125</v>
      </c>
      <c r="D82" s="4">
        <v>128</v>
      </c>
      <c r="E82" s="4">
        <v>130</v>
      </c>
      <c r="F82" s="4">
        <v>127</v>
      </c>
      <c r="G82" s="4">
        <v>128</v>
      </c>
      <c r="H82" s="4">
        <v>134</v>
      </c>
      <c r="I82" s="4">
        <v>128</v>
      </c>
      <c r="J82" s="4">
        <v>117</v>
      </c>
      <c r="K82" s="4">
        <v>109</v>
      </c>
      <c r="L82" s="4">
        <v>139</v>
      </c>
      <c r="M82" s="42">
        <v>142</v>
      </c>
      <c r="N82" s="13">
        <f t="shared" si="1"/>
        <v>128.08333333333334</v>
      </c>
    </row>
    <row r="83" spans="1:14" ht="12" customHeight="1" x14ac:dyDescent="0.2">
      <c r="A83" s="7" t="str">
        <f>'Pregnant Women Participating'!A83</f>
        <v>Three Affiliated Tribes, ND</v>
      </c>
      <c r="B83" s="13">
        <v>42</v>
      </c>
      <c r="C83" s="4">
        <v>40</v>
      </c>
      <c r="D83" s="4">
        <v>35</v>
      </c>
      <c r="E83" s="4">
        <v>33</v>
      </c>
      <c r="F83" s="4">
        <v>38</v>
      </c>
      <c r="G83" s="4">
        <v>40</v>
      </c>
      <c r="H83" s="4">
        <v>44</v>
      </c>
      <c r="I83" s="4">
        <v>45</v>
      </c>
      <c r="J83" s="4">
        <v>43</v>
      </c>
      <c r="K83" s="4">
        <v>48</v>
      </c>
      <c r="L83" s="4">
        <v>49</v>
      </c>
      <c r="M83" s="42">
        <v>44</v>
      </c>
      <c r="N83" s="13">
        <f t="shared" si="1"/>
        <v>41.75</v>
      </c>
    </row>
    <row r="84" spans="1:14" ht="12" customHeight="1" x14ac:dyDescent="0.2">
      <c r="A84" s="7" t="str">
        <f>'Pregnant Women Participating'!A84</f>
        <v>Cheyenne River Sioux, SD</v>
      </c>
      <c r="B84" s="13">
        <v>302</v>
      </c>
      <c r="C84" s="4">
        <v>283</v>
      </c>
      <c r="D84" s="4">
        <v>263</v>
      </c>
      <c r="E84" s="4">
        <v>270</v>
      </c>
      <c r="F84" s="4">
        <v>263</v>
      </c>
      <c r="G84" s="4">
        <v>270</v>
      </c>
      <c r="H84" s="4">
        <v>271</v>
      </c>
      <c r="I84" s="4">
        <v>256</v>
      </c>
      <c r="J84" s="4">
        <v>265</v>
      </c>
      <c r="K84" s="4">
        <v>264</v>
      </c>
      <c r="L84" s="4">
        <v>253</v>
      </c>
      <c r="M84" s="42">
        <v>255</v>
      </c>
      <c r="N84" s="13">
        <f t="shared" si="1"/>
        <v>267.91666666666669</v>
      </c>
    </row>
    <row r="85" spans="1:14" ht="12" customHeight="1" x14ac:dyDescent="0.2">
      <c r="A85" s="7" t="str">
        <f>'Pregnant Women Participating'!A85</f>
        <v>Rosebud Sioux, SD</v>
      </c>
      <c r="B85" s="13">
        <v>510</v>
      </c>
      <c r="C85" s="4">
        <v>484</v>
      </c>
      <c r="D85" s="4">
        <v>471</v>
      </c>
      <c r="E85" s="4">
        <v>452</v>
      </c>
      <c r="F85" s="4">
        <v>438</v>
      </c>
      <c r="G85" s="4">
        <v>450</v>
      </c>
      <c r="H85" s="4">
        <v>460</v>
      </c>
      <c r="I85" s="4">
        <v>460</v>
      </c>
      <c r="J85" s="4">
        <v>468</v>
      </c>
      <c r="K85" s="4">
        <v>487</v>
      </c>
      <c r="L85" s="4">
        <v>478</v>
      </c>
      <c r="M85" s="42">
        <v>482</v>
      </c>
      <c r="N85" s="13">
        <f t="shared" si="1"/>
        <v>470</v>
      </c>
    </row>
    <row r="86" spans="1:14" ht="12" customHeight="1" x14ac:dyDescent="0.2">
      <c r="A86" s="7" t="str">
        <f>'Pregnant Women Participating'!A86</f>
        <v>Northern Arapahoe, WY</v>
      </c>
      <c r="B86" s="13">
        <v>105</v>
      </c>
      <c r="C86" s="4">
        <v>103</v>
      </c>
      <c r="D86" s="4">
        <v>101</v>
      </c>
      <c r="E86" s="4">
        <v>102</v>
      </c>
      <c r="F86" s="4">
        <v>104</v>
      </c>
      <c r="G86" s="4">
        <v>102</v>
      </c>
      <c r="H86" s="4">
        <v>114</v>
      </c>
      <c r="I86" s="4">
        <v>110</v>
      </c>
      <c r="J86" s="4">
        <v>114</v>
      </c>
      <c r="K86" s="4">
        <v>112</v>
      </c>
      <c r="L86" s="4">
        <v>110</v>
      </c>
      <c r="M86" s="42">
        <v>113</v>
      </c>
      <c r="N86" s="13">
        <f t="shared" si="1"/>
        <v>107.5</v>
      </c>
    </row>
    <row r="87" spans="1:14" ht="12" customHeight="1" x14ac:dyDescent="0.2">
      <c r="A87" s="7" t="str">
        <f>'Pregnant Women Participating'!A87</f>
        <v>Shoshone Tribe, WY</v>
      </c>
      <c r="B87" s="13">
        <v>43</v>
      </c>
      <c r="C87" s="4">
        <v>36</v>
      </c>
      <c r="D87" s="4">
        <v>38</v>
      </c>
      <c r="E87" s="4">
        <v>45</v>
      </c>
      <c r="F87" s="4">
        <v>46</v>
      </c>
      <c r="G87" s="4">
        <v>42</v>
      </c>
      <c r="H87" s="4">
        <v>41</v>
      </c>
      <c r="I87" s="4">
        <v>39</v>
      </c>
      <c r="J87" s="4">
        <v>41</v>
      </c>
      <c r="K87" s="4">
        <v>43</v>
      </c>
      <c r="L87" s="4">
        <v>39</v>
      </c>
      <c r="M87" s="42">
        <v>45</v>
      </c>
      <c r="N87" s="13">
        <f t="shared" si="1"/>
        <v>41.5</v>
      </c>
    </row>
    <row r="88" spans="1:14" s="17" customFormat="1" ht="24.75" customHeight="1" x14ac:dyDescent="0.2">
      <c r="A88" s="14" t="str">
        <f>'Pregnant Women Participating'!A88</f>
        <v>Mountain Plains</v>
      </c>
      <c r="B88" s="16">
        <v>179378</v>
      </c>
      <c r="C88" s="15">
        <v>177929</v>
      </c>
      <c r="D88" s="15">
        <v>177810</v>
      </c>
      <c r="E88" s="15">
        <v>178364</v>
      </c>
      <c r="F88" s="15">
        <v>177457</v>
      </c>
      <c r="G88" s="15">
        <v>177894</v>
      </c>
      <c r="H88" s="15">
        <v>178754</v>
      </c>
      <c r="I88" s="15">
        <v>179478</v>
      </c>
      <c r="J88" s="15">
        <v>179955</v>
      </c>
      <c r="K88" s="15">
        <v>181244</v>
      </c>
      <c r="L88" s="15">
        <v>181882</v>
      </c>
      <c r="M88" s="41">
        <v>182325</v>
      </c>
      <c r="N88" s="16">
        <f t="shared" si="1"/>
        <v>179372.5</v>
      </c>
    </row>
    <row r="89" spans="1:14" ht="12" customHeight="1" x14ac:dyDescent="0.2">
      <c r="A89" s="8" t="str">
        <f>'Pregnant Women Participating'!A89</f>
        <v>Alaska</v>
      </c>
      <c r="B89" s="13">
        <v>8332</v>
      </c>
      <c r="C89" s="4">
        <v>8256</v>
      </c>
      <c r="D89" s="4">
        <v>8149</v>
      </c>
      <c r="E89" s="4">
        <v>8217</v>
      </c>
      <c r="F89" s="4">
        <v>8265</v>
      </c>
      <c r="G89" s="4">
        <v>8254</v>
      </c>
      <c r="H89" s="4">
        <v>8200</v>
      </c>
      <c r="I89" s="4">
        <v>8150</v>
      </c>
      <c r="J89" s="4">
        <v>8048</v>
      </c>
      <c r="K89" s="4">
        <v>7947</v>
      </c>
      <c r="L89" s="4">
        <v>7913</v>
      </c>
      <c r="M89" s="42">
        <v>7783</v>
      </c>
      <c r="N89" s="13">
        <f t="shared" si="1"/>
        <v>8126.166666666667</v>
      </c>
    </row>
    <row r="90" spans="1:14" ht="12" customHeight="1" x14ac:dyDescent="0.2">
      <c r="A90" s="8" t="str">
        <f>'Pregnant Women Participating'!A90</f>
        <v>American Samoa</v>
      </c>
      <c r="B90" s="13">
        <v>2513</v>
      </c>
      <c r="C90" s="4">
        <v>2466</v>
      </c>
      <c r="D90" s="4">
        <v>2480</v>
      </c>
      <c r="E90" s="4">
        <v>2488</v>
      </c>
      <c r="F90" s="4">
        <v>2482</v>
      </c>
      <c r="G90" s="4">
        <v>2464</v>
      </c>
      <c r="H90" s="4">
        <v>2470</v>
      </c>
      <c r="I90" s="4">
        <v>2432</v>
      </c>
      <c r="J90" s="4">
        <v>2429</v>
      </c>
      <c r="K90" s="4">
        <v>2460</v>
      </c>
      <c r="L90" s="4">
        <v>2455</v>
      </c>
      <c r="M90" s="42">
        <v>2460</v>
      </c>
      <c r="N90" s="13">
        <f t="shared" si="1"/>
        <v>2466.5833333333335</v>
      </c>
    </row>
    <row r="91" spans="1:14" ht="12" customHeight="1" x14ac:dyDescent="0.2">
      <c r="A91" s="8" t="str">
        <f>'Pregnant Women Participating'!A91</f>
        <v>California</v>
      </c>
      <c r="B91" s="13">
        <v>614930</v>
      </c>
      <c r="C91" s="4">
        <v>612746</v>
      </c>
      <c r="D91" s="4">
        <v>612263</v>
      </c>
      <c r="E91" s="4">
        <v>613793</v>
      </c>
      <c r="F91" s="4">
        <v>612940</v>
      </c>
      <c r="G91" s="4">
        <v>616601</v>
      </c>
      <c r="H91" s="4">
        <v>617237</v>
      </c>
      <c r="I91" s="4">
        <v>616932</v>
      </c>
      <c r="J91" s="4">
        <v>616823</v>
      </c>
      <c r="K91" s="4">
        <v>618893</v>
      </c>
      <c r="L91" s="4">
        <v>618707</v>
      </c>
      <c r="M91" s="42">
        <v>617882</v>
      </c>
      <c r="N91" s="13">
        <f t="shared" si="1"/>
        <v>615812.25</v>
      </c>
    </row>
    <row r="92" spans="1:14" ht="12" customHeight="1" x14ac:dyDescent="0.2">
      <c r="A92" s="8" t="str">
        <f>'Pregnant Women Participating'!A92</f>
        <v>Guam</v>
      </c>
      <c r="B92" s="13">
        <v>3933</v>
      </c>
      <c r="C92" s="4">
        <v>3909</v>
      </c>
      <c r="D92" s="4">
        <v>3845</v>
      </c>
      <c r="E92" s="4">
        <v>3860</v>
      </c>
      <c r="F92" s="4">
        <v>3864</v>
      </c>
      <c r="G92" s="4">
        <v>3864</v>
      </c>
      <c r="H92" s="4">
        <v>3863</v>
      </c>
      <c r="I92" s="4">
        <v>3861</v>
      </c>
      <c r="J92" s="4">
        <v>3808</v>
      </c>
      <c r="K92" s="4">
        <v>3758</v>
      </c>
      <c r="L92" s="4">
        <v>3676</v>
      </c>
      <c r="M92" s="42">
        <v>3708</v>
      </c>
      <c r="N92" s="13">
        <f t="shared" si="1"/>
        <v>3829.0833333333335</v>
      </c>
    </row>
    <row r="93" spans="1:14" ht="12" customHeight="1" x14ac:dyDescent="0.2">
      <c r="A93" s="8" t="str">
        <f>'Pregnant Women Participating'!A93</f>
        <v>Hawaii</v>
      </c>
      <c r="B93" s="13">
        <v>14758</v>
      </c>
      <c r="C93" s="4">
        <v>14539</v>
      </c>
      <c r="D93" s="4">
        <v>14383</v>
      </c>
      <c r="E93" s="4">
        <v>14538</v>
      </c>
      <c r="F93" s="4">
        <v>14498</v>
      </c>
      <c r="G93" s="4">
        <v>14537</v>
      </c>
      <c r="H93" s="4">
        <v>14594</v>
      </c>
      <c r="I93" s="4">
        <v>14652</v>
      </c>
      <c r="J93" s="4">
        <v>14515</v>
      </c>
      <c r="K93" s="4">
        <v>14859</v>
      </c>
      <c r="L93" s="4">
        <v>14808</v>
      </c>
      <c r="M93" s="42">
        <v>15022</v>
      </c>
      <c r="N93" s="13">
        <f t="shared" si="1"/>
        <v>14641.916666666666</v>
      </c>
    </row>
    <row r="94" spans="1:14" ht="12" customHeight="1" x14ac:dyDescent="0.2">
      <c r="A94" s="8" t="str">
        <f>'Pregnant Women Participating'!A94</f>
        <v>Idaho</v>
      </c>
      <c r="B94" s="13">
        <v>18176</v>
      </c>
      <c r="C94" s="4">
        <v>18134</v>
      </c>
      <c r="D94" s="4">
        <v>18153</v>
      </c>
      <c r="E94" s="4">
        <v>18086</v>
      </c>
      <c r="F94" s="4">
        <v>18205</v>
      </c>
      <c r="G94" s="4">
        <v>18380</v>
      </c>
      <c r="H94" s="4">
        <v>18384</v>
      </c>
      <c r="I94" s="4">
        <v>18388</v>
      </c>
      <c r="J94" s="4">
        <v>18309</v>
      </c>
      <c r="K94" s="4">
        <v>18541</v>
      </c>
      <c r="L94" s="4">
        <v>18638</v>
      </c>
      <c r="M94" s="42">
        <v>18997</v>
      </c>
      <c r="N94" s="13">
        <f t="shared" si="1"/>
        <v>18365.916666666668</v>
      </c>
    </row>
    <row r="95" spans="1:14" ht="12" customHeight="1" x14ac:dyDescent="0.2">
      <c r="A95" s="8" t="str">
        <f>'Pregnant Women Participating'!A95</f>
        <v>Nevada</v>
      </c>
      <c r="B95" s="13">
        <v>30853</v>
      </c>
      <c r="C95" s="4">
        <v>30741</v>
      </c>
      <c r="D95" s="4">
        <v>30667</v>
      </c>
      <c r="E95" s="4">
        <v>30849</v>
      </c>
      <c r="F95" s="4">
        <v>30679</v>
      </c>
      <c r="G95" s="4">
        <v>30786</v>
      </c>
      <c r="H95" s="4">
        <v>31002</v>
      </c>
      <c r="I95" s="4">
        <v>31152</v>
      </c>
      <c r="J95" s="4">
        <v>31146</v>
      </c>
      <c r="K95" s="4">
        <v>31448</v>
      </c>
      <c r="L95" s="4">
        <v>31677</v>
      </c>
      <c r="M95" s="42">
        <v>31838</v>
      </c>
      <c r="N95" s="13">
        <f t="shared" si="1"/>
        <v>31069.833333333332</v>
      </c>
    </row>
    <row r="96" spans="1:14" ht="12" customHeight="1" x14ac:dyDescent="0.2">
      <c r="A96" s="8" t="str">
        <f>'Pregnant Women Participating'!A96</f>
        <v>Oregon</v>
      </c>
      <c r="B96" s="13">
        <v>47096</v>
      </c>
      <c r="C96" s="4">
        <v>46918</v>
      </c>
      <c r="D96" s="4">
        <v>46962</v>
      </c>
      <c r="E96" s="4">
        <v>47342</v>
      </c>
      <c r="F96" s="4">
        <v>47171</v>
      </c>
      <c r="G96" s="4">
        <v>47323</v>
      </c>
      <c r="H96" s="4">
        <v>47340</v>
      </c>
      <c r="I96" s="4">
        <v>47419</v>
      </c>
      <c r="J96" s="4">
        <v>47744</v>
      </c>
      <c r="K96" s="4">
        <v>48191</v>
      </c>
      <c r="L96" s="4">
        <v>48319</v>
      </c>
      <c r="M96" s="42">
        <v>48853</v>
      </c>
      <c r="N96" s="13">
        <f t="shared" si="1"/>
        <v>47556.5</v>
      </c>
    </row>
    <row r="97" spans="1:14" ht="12" customHeight="1" x14ac:dyDescent="0.2">
      <c r="A97" s="8" t="str">
        <f>'Pregnant Women Participating'!A97</f>
        <v>Washington</v>
      </c>
      <c r="B97" s="13">
        <v>81987</v>
      </c>
      <c r="C97" s="4">
        <v>81642</v>
      </c>
      <c r="D97" s="4">
        <v>81872</v>
      </c>
      <c r="E97" s="4">
        <v>83131</v>
      </c>
      <c r="F97" s="4">
        <v>83201</v>
      </c>
      <c r="G97" s="4">
        <v>84343</v>
      </c>
      <c r="H97" s="4">
        <v>84776</v>
      </c>
      <c r="I97" s="4">
        <v>85135</v>
      </c>
      <c r="J97" s="4">
        <v>84836</v>
      </c>
      <c r="K97" s="4">
        <v>85112</v>
      </c>
      <c r="L97" s="4">
        <v>84982</v>
      </c>
      <c r="M97" s="42">
        <v>84637</v>
      </c>
      <c r="N97" s="13">
        <f t="shared" si="1"/>
        <v>83804.5</v>
      </c>
    </row>
    <row r="98" spans="1:14" ht="12" customHeight="1" x14ac:dyDescent="0.2">
      <c r="A98" s="8" t="str">
        <f>'Pregnant Women Participating'!A98</f>
        <v>Northern Marianas</v>
      </c>
      <c r="B98" s="13">
        <v>1671</v>
      </c>
      <c r="C98" s="4">
        <v>1642</v>
      </c>
      <c r="D98" s="4">
        <v>1630</v>
      </c>
      <c r="E98" s="4">
        <v>1631</v>
      </c>
      <c r="F98" s="4">
        <v>1625</v>
      </c>
      <c r="G98" s="4">
        <v>1632</v>
      </c>
      <c r="H98" s="4">
        <v>1605</v>
      </c>
      <c r="I98" s="4">
        <v>1590</v>
      </c>
      <c r="J98" s="4">
        <v>1522</v>
      </c>
      <c r="K98" s="4">
        <v>1519</v>
      </c>
      <c r="L98" s="4">
        <v>1500</v>
      </c>
      <c r="M98" s="42">
        <v>1508</v>
      </c>
      <c r="N98" s="13">
        <f t="shared" si="1"/>
        <v>1589.5833333333333</v>
      </c>
    </row>
    <row r="99" spans="1:14" ht="12" customHeight="1" x14ac:dyDescent="0.2">
      <c r="A99" s="8" t="str">
        <f>'Pregnant Women Participating'!A99</f>
        <v>Inter-Tribal Council, NV</v>
      </c>
      <c r="B99" s="13">
        <v>265</v>
      </c>
      <c r="C99" s="4">
        <v>253</v>
      </c>
      <c r="D99" s="4">
        <v>246</v>
      </c>
      <c r="E99" s="4">
        <v>243</v>
      </c>
      <c r="F99" s="4">
        <v>245</v>
      </c>
      <c r="G99" s="4">
        <v>239</v>
      </c>
      <c r="H99" s="4">
        <v>255</v>
      </c>
      <c r="I99" s="4">
        <v>267</v>
      </c>
      <c r="J99" s="4">
        <v>249</v>
      </c>
      <c r="K99" s="4">
        <v>246</v>
      </c>
      <c r="L99" s="4">
        <v>258</v>
      </c>
      <c r="M99" s="42">
        <v>244</v>
      </c>
      <c r="N99" s="13">
        <f t="shared" si="1"/>
        <v>250.83333333333334</v>
      </c>
    </row>
    <row r="100" spans="1:14" s="17" customFormat="1" ht="24.75" customHeight="1" x14ac:dyDescent="0.2">
      <c r="A100" s="14" t="str">
        <f>'Pregnant Women Participating'!A100</f>
        <v>Western Region</v>
      </c>
      <c r="B100" s="16">
        <v>824514</v>
      </c>
      <c r="C100" s="15">
        <v>821246</v>
      </c>
      <c r="D100" s="15">
        <v>820650</v>
      </c>
      <c r="E100" s="15">
        <v>824178</v>
      </c>
      <c r="F100" s="15">
        <v>823175</v>
      </c>
      <c r="G100" s="15">
        <v>828423</v>
      </c>
      <c r="H100" s="15">
        <v>829726</v>
      </c>
      <c r="I100" s="15">
        <v>829978</v>
      </c>
      <c r="J100" s="15">
        <v>829429</v>
      </c>
      <c r="K100" s="15">
        <v>832974</v>
      </c>
      <c r="L100" s="15">
        <v>832933</v>
      </c>
      <c r="M100" s="41">
        <v>832932</v>
      </c>
      <c r="N100" s="16">
        <f t="shared" si="1"/>
        <v>827513.16666666663</v>
      </c>
    </row>
    <row r="101" spans="1:14" s="31" customFormat="1" ht="16.5" customHeight="1" thickBot="1" x14ac:dyDescent="0.25">
      <c r="A101" s="28" t="str">
        <f>'Pregnant Women Participating'!A101</f>
        <v>TOTAL</v>
      </c>
      <c r="B101" s="29">
        <v>3821641</v>
      </c>
      <c r="C101" s="30">
        <v>3798027</v>
      </c>
      <c r="D101" s="30">
        <v>3783608</v>
      </c>
      <c r="E101" s="30">
        <v>3796977</v>
      </c>
      <c r="F101" s="30">
        <v>3792576</v>
      </c>
      <c r="G101" s="30">
        <v>3825047</v>
      </c>
      <c r="H101" s="30">
        <v>3840391</v>
      </c>
      <c r="I101" s="30">
        <v>3855120</v>
      </c>
      <c r="J101" s="30">
        <v>3859318</v>
      </c>
      <c r="K101" s="30">
        <v>3882516</v>
      </c>
      <c r="L101" s="30">
        <v>3876978</v>
      </c>
      <c r="M101" s="44">
        <v>3892469</v>
      </c>
      <c r="N101" s="29">
        <f t="shared" si="1"/>
        <v>3835389</v>
      </c>
    </row>
    <row r="102" spans="1:14" ht="12.75" customHeight="1" thickTop="1" x14ac:dyDescent="0.2">
      <c r="A102" s="9"/>
    </row>
    <row r="103" spans="1:14" x14ac:dyDescent="0.2">
      <c r="A103" s="9"/>
    </row>
    <row r="104" spans="1:14" customFormat="1" ht="12.75" x14ac:dyDescent="0.2">
      <c r="A104" s="10" t="s">
        <v>1</v>
      </c>
    </row>
  </sheetData>
  <phoneticPr fontId="1" type="noConversion"/>
  <pageMargins left="0.5" right="0.5" top="0.5" bottom="0.5" header="0.5" footer="0.3"/>
  <pageSetup scale="91" fitToHeight="0" orientation="landscape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8">
    <pageSetUpPr fitToPage="1"/>
  </sheetPr>
  <dimension ref="A1:N104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13" width="11.7109375" style="3" customWidth="1"/>
    <col min="14" max="14" width="13.7109375" style="3" customWidth="1"/>
    <col min="15" max="16384" width="9.140625" style="3"/>
  </cols>
  <sheetData>
    <row r="1" spans="1:14" ht="12" customHeight="1" x14ac:dyDescent="0.2">
      <c r="A1" s="10" t="s">
        <v>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12" customHeight="1" x14ac:dyDescent="0.2">
      <c r="A2" s="10" t="str">
        <f>'Pregnant Women Participating'!A2</f>
        <v>FISCAL YEAR 2025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12" customHeight="1" x14ac:dyDescent="0.2">
      <c r="A3" s="1" t="str">
        <f>'Pregnant Women Participating'!A3</f>
        <v>Data as of December 12, 2025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 ht="12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ht="24" customHeight="1" x14ac:dyDescent="0.2">
      <c r="A5" s="6" t="s">
        <v>0</v>
      </c>
      <c r="B5" s="18">
        <f>DATE(RIGHT(A2,4)-1,10,1)</f>
        <v>45566</v>
      </c>
      <c r="C5" s="19">
        <f>DATE(RIGHT(A2,4)-1,11,1)</f>
        <v>45597</v>
      </c>
      <c r="D5" s="19">
        <f>DATE(RIGHT(A2,4)-1,12,1)</f>
        <v>45627</v>
      </c>
      <c r="E5" s="19">
        <f>DATE(RIGHT(A2,4),1,1)</f>
        <v>45658</v>
      </c>
      <c r="F5" s="19">
        <f>DATE(RIGHT(A2,4),2,1)</f>
        <v>45689</v>
      </c>
      <c r="G5" s="19">
        <f>DATE(RIGHT(A2,4),3,1)</f>
        <v>45717</v>
      </c>
      <c r="H5" s="19">
        <f>DATE(RIGHT(A2,4),4,1)</f>
        <v>45748</v>
      </c>
      <c r="I5" s="19">
        <f>DATE(RIGHT(A2,4),5,1)</f>
        <v>45778</v>
      </c>
      <c r="J5" s="19">
        <f>DATE(RIGHT(A2,4),6,1)</f>
        <v>45809</v>
      </c>
      <c r="K5" s="19">
        <f>DATE(RIGHT(A2,4),7,1)</f>
        <v>45839</v>
      </c>
      <c r="L5" s="19">
        <f>DATE(RIGHT(A2,4),8,1)</f>
        <v>45870</v>
      </c>
      <c r="M5" s="19">
        <f>DATE(RIGHT(A2,4),9,1)</f>
        <v>45901</v>
      </c>
      <c r="N5" s="12" t="s">
        <v>12</v>
      </c>
    </row>
    <row r="6" spans="1:14" ht="12" customHeight="1" x14ac:dyDescent="0.2">
      <c r="A6" s="7" t="str">
        <f>'Pregnant Women Participating'!A6</f>
        <v>Connecticut</v>
      </c>
      <c r="B6" s="13">
        <v>52514</v>
      </c>
      <c r="C6" s="4">
        <v>52087</v>
      </c>
      <c r="D6" s="4">
        <v>51622</v>
      </c>
      <c r="E6" s="4">
        <v>52473</v>
      </c>
      <c r="F6" s="4">
        <v>52110</v>
      </c>
      <c r="G6" s="4">
        <v>52631</v>
      </c>
      <c r="H6" s="4">
        <v>52825</v>
      </c>
      <c r="I6" s="4">
        <v>52912</v>
      </c>
      <c r="J6" s="4">
        <v>52575</v>
      </c>
      <c r="K6" s="4">
        <v>53011</v>
      </c>
      <c r="L6" s="4">
        <v>52807</v>
      </c>
      <c r="M6" s="42">
        <v>52300</v>
      </c>
      <c r="N6" s="13">
        <f t="shared" ref="N6:N14" si="0">IF(SUM(B6:M6)&gt;0,AVERAGE(B6:M6)," ")</f>
        <v>52488.916666666664</v>
      </c>
    </row>
    <row r="7" spans="1:14" ht="12" customHeight="1" x14ac:dyDescent="0.2">
      <c r="A7" s="7" t="str">
        <f>'Pregnant Women Participating'!A7</f>
        <v>Maine</v>
      </c>
      <c r="B7" s="13">
        <v>18975</v>
      </c>
      <c r="C7" s="4">
        <v>18803</v>
      </c>
      <c r="D7" s="4">
        <v>18630</v>
      </c>
      <c r="E7" s="4">
        <v>18697</v>
      </c>
      <c r="F7" s="4">
        <v>18587</v>
      </c>
      <c r="G7" s="4">
        <v>18657</v>
      </c>
      <c r="H7" s="4">
        <v>18752</v>
      </c>
      <c r="I7" s="4">
        <v>18889</v>
      </c>
      <c r="J7" s="4">
        <v>18960</v>
      </c>
      <c r="K7" s="4">
        <v>19084</v>
      </c>
      <c r="L7" s="4">
        <v>19132</v>
      </c>
      <c r="M7" s="42">
        <v>19151</v>
      </c>
      <c r="N7" s="13">
        <f t="shared" si="0"/>
        <v>18859.75</v>
      </c>
    </row>
    <row r="8" spans="1:14" ht="12" customHeight="1" x14ac:dyDescent="0.2">
      <c r="A8" s="7" t="str">
        <f>'Pregnant Women Participating'!A8</f>
        <v>Massachusetts</v>
      </c>
      <c r="B8" s="13">
        <v>124328</v>
      </c>
      <c r="C8" s="4">
        <v>123689</v>
      </c>
      <c r="D8" s="4">
        <v>122506</v>
      </c>
      <c r="E8" s="4">
        <v>123809</v>
      </c>
      <c r="F8" s="4">
        <v>122719</v>
      </c>
      <c r="G8" s="4">
        <v>123133</v>
      </c>
      <c r="H8" s="4">
        <v>121466</v>
      </c>
      <c r="I8" s="4">
        <v>121938</v>
      </c>
      <c r="J8" s="4">
        <v>120459</v>
      </c>
      <c r="K8" s="4">
        <v>120764</v>
      </c>
      <c r="L8" s="4">
        <v>120023</v>
      </c>
      <c r="M8" s="42">
        <v>121005</v>
      </c>
      <c r="N8" s="13">
        <f t="shared" si="0"/>
        <v>122153.25</v>
      </c>
    </row>
    <row r="9" spans="1:14" ht="12" customHeight="1" x14ac:dyDescent="0.2">
      <c r="A9" s="7" t="str">
        <f>'Pregnant Women Participating'!A9</f>
        <v>New Hampshire</v>
      </c>
      <c r="B9" s="13">
        <v>12375</v>
      </c>
      <c r="C9" s="4">
        <v>12278</v>
      </c>
      <c r="D9" s="4">
        <v>12273</v>
      </c>
      <c r="E9" s="4">
        <v>12301</v>
      </c>
      <c r="F9" s="4">
        <v>12126</v>
      </c>
      <c r="G9" s="4">
        <v>12232</v>
      </c>
      <c r="H9" s="4">
        <v>12282</v>
      </c>
      <c r="I9" s="4">
        <v>12288</v>
      </c>
      <c r="J9" s="4">
        <v>12105</v>
      </c>
      <c r="K9" s="4">
        <v>12114</v>
      </c>
      <c r="L9" s="4">
        <v>12054</v>
      </c>
      <c r="M9" s="42">
        <v>12016</v>
      </c>
      <c r="N9" s="13">
        <f t="shared" si="0"/>
        <v>12203.666666666666</v>
      </c>
    </row>
    <row r="10" spans="1:14" ht="12" customHeight="1" x14ac:dyDescent="0.2">
      <c r="A10" s="7" t="str">
        <f>'Pregnant Women Participating'!A10</f>
        <v>New York</v>
      </c>
      <c r="B10" s="13">
        <v>451198</v>
      </c>
      <c r="C10" s="4">
        <v>449179</v>
      </c>
      <c r="D10" s="4">
        <v>448691</v>
      </c>
      <c r="E10" s="4">
        <v>453272</v>
      </c>
      <c r="F10" s="4">
        <v>453585</v>
      </c>
      <c r="G10" s="4">
        <v>458210</v>
      </c>
      <c r="H10" s="4">
        <v>459000</v>
      </c>
      <c r="I10" s="4">
        <v>460795</v>
      </c>
      <c r="J10" s="4">
        <v>457831</v>
      </c>
      <c r="K10" s="4">
        <v>459227</v>
      </c>
      <c r="L10" s="4">
        <v>457603</v>
      </c>
      <c r="M10" s="42">
        <v>458110</v>
      </c>
      <c r="N10" s="13">
        <f t="shared" si="0"/>
        <v>455558.41666666669</v>
      </c>
    </row>
    <row r="11" spans="1:14" ht="12" customHeight="1" x14ac:dyDescent="0.2">
      <c r="A11" s="7" t="str">
        <f>'Pregnant Women Participating'!A11</f>
        <v>Rhode Island</v>
      </c>
      <c r="B11" s="13">
        <v>18267</v>
      </c>
      <c r="C11" s="4">
        <v>18202</v>
      </c>
      <c r="D11" s="4">
        <v>18152</v>
      </c>
      <c r="E11" s="4">
        <v>18359</v>
      </c>
      <c r="F11" s="4">
        <v>18330</v>
      </c>
      <c r="G11" s="4">
        <v>18331</v>
      </c>
      <c r="H11" s="4">
        <v>18317</v>
      </c>
      <c r="I11" s="4">
        <v>18198</v>
      </c>
      <c r="J11" s="4">
        <v>18074</v>
      </c>
      <c r="K11" s="4">
        <v>18218</v>
      </c>
      <c r="L11" s="4">
        <v>18090</v>
      </c>
      <c r="M11" s="42">
        <v>18105</v>
      </c>
      <c r="N11" s="13">
        <f t="shared" si="0"/>
        <v>18220.25</v>
      </c>
    </row>
    <row r="12" spans="1:14" ht="12" customHeight="1" x14ac:dyDescent="0.2">
      <c r="A12" s="7" t="str">
        <f>'Pregnant Women Participating'!A12</f>
        <v>Vermont</v>
      </c>
      <c r="B12" s="13">
        <v>10297</v>
      </c>
      <c r="C12" s="4">
        <v>10339</v>
      </c>
      <c r="D12" s="4">
        <v>10311</v>
      </c>
      <c r="E12" s="4">
        <v>10391</v>
      </c>
      <c r="F12" s="4">
        <v>10394</v>
      </c>
      <c r="G12" s="4">
        <v>10426</v>
      </c>
      <c r="H12" s="4">
        <v>10412</v>
      </c>
      <c r="I12" s="4">
        <v>10366</v>
      </c>
      <c r="J12" s="4">
        <v>10358</v>
      </c>
      <c r="K12" s="4">
        <v>10425</v>
      </c>
      <c r="L12" s="4">
        <v>10409</v>
      </c>
      <c r="M12" s="42">
        <v>10500</v>
      </c>
      <c r="N12" s="13">
        <f t="shared" si="0"/>
        <v>10385.666666666666</v>
      </c>
    </row>
    <row r="13" spans="1:14" ht="12" customHeight="1" x14ac:dyDescent="0.2">
      <c r="A13" s="7" t="str">
        <f>'Pregnant Women Participating'!A13</f>
        <v>Virgin Islands</v>
      </c>
      <c r="B13" s="13">
        <v>2591</v>
      </c>
      <c r="C13" s="4">
        <v>2526</v>
      </c>
      <c r="D13" s="4">
        <v>2475</v>
      </c>
      <c r="E13" s="4">
        <v>2515</v>
      </c>
      <c r="F13" s="4">
        <v>2495</v>
      </c>
      <c r="G13" s="4">
        <v>2441</v>
      </c>
      <c r="H13" s="4">
        <v>2446</v>
      </c>
      <c r="I13" s="4">
        <v>2460</v>
      </c>
      <c r="J13" s="4">
        <v>2455</v>
      </c>
      <c r="K13" s="4">
        <v>2439</v>
      </c>
      <c r="L13" s="4">
        <v>2472</v>
      </c>
      <c r="M13" s="42">
        <v>2480</v>
      </c>
      <c r="N13" s="13">
        <f t="shared" si="0"/>
        <v>2482.9166666666665</v>
      </c>
    </row>
    <row r="14" spans="1:14" ht="12" customHeight="1" x14ac:dyDescent="0.2">
      <c r="A14" s="7" t="str">
        <f>'Pregnant Women Participating'!A14</f>
        <v>Pleasant Point, ME</v>
      </c>
      <c r="B14" s="13">
        <v>38</v>
      </c>
      <c r="C14" s="4">
        <v>36</v>
      </c>
      <c r="D14" s="4">
        <v>34</v>
      </c>
      <c r="E14" s="4">
        <v>38</v>
      </c>
      <c r="F14" s="4">
        <v>36</v>
      </c>
      <c r="G14" s="4">
        <v>36</v>
      </c>
      <c r="H14" s="4">
        <v>39</v>
      </c>
      <c r="I14" s="4">
        <v>37</v>
      </c>
      <c r="J14" s="4">
        <v>38</v>
      </c>
      <c r="K14" s="4">
        <v>41</v>
      </c>
      <c r="L14" s="4">
        <v>41</v>
      </c>
      <c r="M14" s="42">
        <v>43</v>
      </c>
      <c r="N14" s="13">
        <f t="shared" si="0"/>
        <v>38.083333333333336</v>
      </c>
    </row>
    <row r="15" spans="1:14" s="17" customFormat="1" ht="24.75" customHeight="1" x14ac:dyDescent="0.2">
      <c r="A15" s="14" t="str">
        <f>'Pregnant Women Participating'!A15</f>
        <v>Northeast Region</v>
      </c>
      <c r="B15" s="16">
        <v>690583</v>
      </c>
      <c r="C15" s="15">
        <v>687139</v>
      </c>
      <c r="D15" s="15">
        <v>684694</v>
      </c>
      <c r="E15" s="15">
        <v>691855</v>
      </c>
      <c r="F15" s="15">
        <v>690382</v>
      </c>
      <c r="G15" s="15">
        <v>696097</v>
      </c>
      <c r="H15" s="15">
        <v>695539</v>
      </c>
      <c r="I15" s="15">
        <v>697883</v>
      </c>
      <c r="J15" s="15">
        <v>692855</v>
      </c>
      <c r="K15" s="15">
        <v>695323</v>
      </c>
      <c r="L15" s="15">
        <v>692631</v>
      </c>
      <c r="M15" s="41">
        <v>693710</v>
      </c>
      <c r="N15" s="16">
        <f t="shared" ref="N15:N101" si="1">IF(SUM(B15:M15)&gt;0,AVERAGE(B15:M15)," ")</f>
        <v>692390.91666666663</v>
      </c>
    </row>
    <row r="16" spans="1:14" ht="12" customHeight="1" x14ac:dyDescent="0.2">
      <c r="A16" s="7" t="str">
        <f>'Pregnant Women Participating'!A16</f>
        <v>Delaware</v>
      </c>
      <c r="B16" s="13">
        <v>23804</v>
      </c>
      <c r="C16" s="4">
        <v>23470</v>
      </c>
      <c r="D16" s="4">
        <v>23241</v>
      </c>
      <c r="E16" s="4">
        <v>23278</v>
      </c>
      <c r="F16" s="4">
        <v>23195</v>
      </c>
      <c r="G16" s="4">
        <v>23395</v>
      </c>
      <c r="H16" s="4">
        <v>23346</v>
      </c>
      <c r="I16" s="4">
        <v>23478</v>
      </c>
      <c r="J16" s="4">
        <v>23500</v>
      </c>
      <c r="K16" s="4">
        <v>23506</v>
      </c>
      <c r="L16" s="4">
        <v>23065</v>
      </c>
      <c r="M16" s="42">
        <v>23508</v>
      </c>
      <c r="N16" s="13">
        <f t="shared" si="1"/>
        <v>23398.833333333332</v>
      </c>
    </row>
    <row r="17" spans="1:14" ht="12" customHeight="1" x14ac:dyDescent="0.2">
      <c r="A17" s="7" t="str">
        <f>'Pregnant Women Participating'!A17</f>
        <v>District of Columbia</v>
      </c>
      <c r="B17" s="13">
        <v>12538</v>
      </c>
      <c r="C17" s="4">
        <v>12506</v>
      </c>
      <c r="D17" s="4">
        <v>12572</v>
      </c>
      <c r="E17" s="4">
        <v>12618</v>
      </c>
      <c r="F17" s="4">
        <v>12454</v>
      </c>
      <c r="G17" s="4">
        <v>12564</v>
      </c>
      <c r="H17" s="4">
        <v>12549</v>
      </c>
      <c r="I17" s="4">
        <v>12455</v>
      </c>
      <c r="J17" s="4">
        <v>12367</v>
      </c>
      <c r="K17" s="4">
        <v>12524</v>
      </c>
      <c r="L17" s="4">
        <v>12421</v>
      </c>
      <c r="M17" s="42">
        <v>12539</v>
      </c>
      <c r="N17" s="13">
        <f t="shared" si="1"/>
        <v>12508.916666666666</v>
      </c>
    </row>
    <row r="18" spans="1:14" ht="12" customHeight="1" x14ac:dyDescent="0.2">
      <c r="A18" s="7" t="str">
        <f>'Pregnant Women Participating'!A18</f>
        <v>Maryland</v>
      </c>
      <c r="B18" s="13">
        <v>124471</v>
      </c>
      <c r="C18" s="4">
        <v>122885</v>
      </c>
      <c r="D18" s="4">
        <v>121984</v>
      </c>
      <c r="E18" s="4">
        <v>122239</v>
      </c>
      <c r="F18" s="4">
        <v>121317</v>
      </c>
      <c r="G18" s="4">
        <v>122063</v>
      </c>
      <c r="H18" s="4">
        <v>122298</v>
      </c>
      <c r="I18" s="4">
        <v>123069</v>
      </c>
      <c r="J18" s="4">
        <v>122727</v>
      </c>
      <c r="K18" s="4">
        <v>123234</v>
      </c>
      <c r="L18" s="4">
        <v>122415</v>
      </c>
      <c r="M18" s="42">
        <v>122191</v>
      </c>
      <c r="N18" s="13">
        <f t="shared" si="1"/>
        <v>122574.41666666667</v>
      </c>
    </row>
    <row r="19" spans="1:14" ht="12" customHeight="1" x14ac:dyDescent="0.2">
      <c r="A19" s="7" t="str">
        <f>'Pregnant Women Participating'!A19</f>
        <v>New Jersey</v>
      </c>
      <c r="B19" s="13">
        <v>165035</v>
      </c>
      <c r="C19" s="4">
        <v>164186</v>
      </c>
      <c r="D19" s="4">
        <v>162970</v>
      </c>
      <c r="E19" s="4">
        <v>163517</v>
      </c>
      <c r="F19" s="4">
        <v>163415</v>
      </c>
      <c r="G19" s="4">
        <v>164863</v>
      </c>
      <c r="H19" s="4">
        <v>164028</v>
      </c>
      <c r="I19" s="4">
        <v>164778</v>
      </c>
      <c r="J19" s="4">
        <v>164551</v>
      </c>
      <c r="K19" s="4">
        <v>165385</v>
      </c>
      <c r="L19" s="4">
        <v>165434</v>
      </c>
      <c r="M19" s="42">
        <v>164250</v>
      </c>
      <c r="N19" s="13">
        <f t="shared" si="1"/>
        <v>164367.66666666666</v>
      </c>
    </row>
    <row r="20" spans="1:14" ht="12" customHeight="1" x14ac:dyDescent="0.2">
      <c r="A20" s="7" t="str">
        <f>'Pregnant Women Participating'!A20</f>
        <v>Pennsylvania</v>
      </c>
      <c r="B20" s="13">
        <v>186568</v>
      </c>
      <c r="C20" s="4">
        <v>184441</v>
      </c>
      <c r="D20" s="4">
        <v>182133</v>
      </c>
      <c r="E20" s="4">
        <v>182217</v>
      </c>
      <c r="F20" s="4">
        <v>180485</v>
      </c>
      <c r="G20" s="4">
        <v>181722</v>
      </c>
      <c r="H20" s="4">
        <v>183584</v>
      </c>
      <c r="I20" s="4">
        <v>185547</v>
      </c>
      <c r="J20" s="4">
        <v>185499</v>
      </c>
      <c r="K20" s="4">
        <v>185642</v>
      </c>
      <c r="L20" s="4">
        <v>184290</v>
      </c>
      <c r="M20" s="42">
        <v>184008</v>
      </c>
      <c r="N20" s="13">
        <f t="shared" si="1"/>
        <v>183844.66666666666</v>
      </c>
    </row>
    <row r="21" spans="1:14" ht="12" customHeight="1" x14ac:dyDescent="0.2">
      <c r="A21" s="7" t="str">
        <f>'Pregnant Women Participating'!A21</f>
        <v>Puerto Rico</v>
      </c>
      <c r="B21" s="13">
        <v>88043</v>
      </c>
      <c r="C21" s="4">
        <v>86470</v>
      </c>
      <c r="D21" s="4">
        <v>86099</v>
      </c>
      <c r="E21" s="4">
        <v>86371</v>
      </c>
      <c r="F21" s="4">
        <v>86753</v>
      </c>
      <c r="G21" s="4">
        <v>86787</v>
      </c>
      <c r="H21" s="4">
        <v>86427</v>
      </c>
      <c r="I21" s="4">
        <v>86851</v>
      </c>
      <c r="J21" s="4">
        <v>87206</v>
      </c>
      <c r="K21" s="4">
        <v>87286</v>
      </c>
      <c r="L21" s="4">
        <v>87795</v>
      </c>
      <c r="M21" s="42">
        <v>88334</v>
      </c>
      <c r="N21" s="13">
        <f t="shared" si="1"/>
        <v>87035.166666666672</v>
      </c>
    </row>
    <row r="22" spans="1:14" ht="12" customHeight="1" x14ac:dyDescent="0.2">
      <c r="A22" s="7" t="str">
        <f>'Pregnant Women Participating'!A22</f>
        <v>Virginia</v>
      </c>
      <c r="B22" s="13">
        <v>107878</v>
      </c>
      <c r="C22" s="4">
        <v>105567</v>
      </c>
      <c r="D22" s="4">
        <v>104320</v>
      </c>
      <c r="E22" s="4">
        <v>104119</v>
      </c>
      <c r="F22" s="4">
        <v>102168</v>
      </c>
      <c r="G22" s="4">
        <v>103694</v>
      </c>
      <c r="H22" s="4">
        <v>104634</v>
      </c>
      <c r="I22" s="4">
        <v>104946</v>
      </c>
      <c r="J22" s="4">
        <v>104338</v>
      </c>
      <c r="K22" s="4">
        <v>105179</v>
      </c>
      <c r="L22" s="4">
        <v>105161</v>
      </c>
      <c r="M22" s="42">
        <v>105142</v>
      </c>
      <c r="N22" s="13">
        <f t="shared" si="1"/>
        <v>104762.16666666667</v>
      </c>
    </row>
    <row r="23" spans="1:14" ht="12" customHeight="1" x14ac:dyDescent="0.2">
      <c r="A23" s="7" t="str">
        <f>'Pregnant Women Participating'!A23</f>
        <v>West Virginia</v>
      </c>
      <c r="B23" s="13">
        <v>36030</v>
      </c>
      <c r="C23" s="4">
        <v>35649</v>
      </c>
      <c r="D23" s="4">
        <v>35294</v>
      </c>
      <c r="E23" s="4">
        <v>35343</v>
      </c>
      <c r="F23" s="4">
        <v>34886</v>
      </c>
      <c r="G23" s="4">
        <v>35001</v>
      </c>
      <c r="H23" s="4">
        <v>35273</v>
      </c>
      <c r="I23" s="4">
        <v>35349</v>
      </c>
      <c r="J23" s="4">
        <v>35365</v>
      </c>
      <c r="K23" s="4">
        <v>35720</v>
      </c>
      <c r="L23" s="4">
        <v>20221</v>
      </c>
      <c r="M23" s="42">
        <v>35832</v>
      </c>
      <c r="N23" s="13">
        <f t="shared" si="1"/>
        <v>34163.583333333336</v>
      </c>
    </row>
    <row r="24" spans="1:14" s="17" customFormat="1" ht="24.75" customHeight="1" x14ac:dyDescent="0.2">
      <c r="A24" s="14" t="str">
        <f>'Pregnant Women Participating'!A24</f>
        <v>Mid-Atlantic Region</v>
      </c>
      <c r="B24" s="16">
        <v>744367</v>
      </c>
      <c r="C24" s="15">
        <v>735174</v>
      </c>
      <c r="D24" s="15">
        <v>728613</v>
      </c>
      <c r="E24" s="15">
        <v>729702</v>
      </c>
      <c r="F24" s="15">
        <v>724673</v>
      </c>
      <c r="G24" s="15">
        <v>730089</v>
      </c>
      <c r="H24" s="15">
        <v>732139</v>
      </c>
      <c r="I24" s="15">
        <v>736473</v>
      </c>
      <c r="J24" s="15">
        <v>735553</v>
      </c>
      <c r="K24" s="15">
        <v>738476</v>
      </c>
      <c r="L24" s="15">
        <v>720802</v>
      </c>
      <c r="M24" s="41">
        <v>735804</v>
      </c>
      <c r="N24" s="16">
        <f t="shared" si="1"/>
        <v>732655.41666666663</v>
      </c>
    </row>
    <row r="25" spans="1:14" ht="12" customHeight="1" x14ac:dyDescent="0.2">
      <c r="A25" s="7" t="str">
        <f>'Pregnant Women Participating'!A25</f>
        <v>Alabama</v>
      </c>
      <c r="B25" s="13">
        <v>113439</v>
      </c>
      <c r="C25" s="4">
        <v>111544</v>
      </c>
      <c r="D25" s="4">
        <v>110175</v>
      </c>
      <c r="E25" s="4">
        <v>110396</v>
      </c>
      <c r="F25" s="4">
        <v>110489</v>
      </c>
      <c r="G25" s="4">
        <v>112213</v>
      </c>
      <c r="H25" s="4">
        <v>112164</v>
      </c>
      <c r="I25" s="4">
        <v>112780</v>
      </c>
      <c r="J25" s="4">
        <v>113170</v>
      </c>
      <c r="K25" s="4">
        <v>114793</v>
      </c>
      <c r="L25" s="4">
        <v>114609</v>
      </c>
      <c r="M25" s="42">
        <v>114007</v>
      </c>
      <c r="N25" s="13">
        <f t="shared" si="1"/>
        <v>112481.58333333333</v>
      </c>
    </row>
    <row r="26" spans="1:14" ht="12" customHeight="1" x14ac:dyDescent="0.2">
      <c r="A26" s="7" t="str">
        <f>'Pregnant Women Participating'!A26</f>
        <v>Florida</v>
      </c>
      <c r="B26" s="13">
        <v>428351</v>
      </c>
      <c r="C26" s="4">
        <v>418561</v>
      </c>
      <c r="D26" s="4">
        <v>414323</v>
      </c>
      <c r="E26" s="4">
        <v>420407</v>
      </c>
      <c r="F26" s="4">
        <v>421058</v>
      </c>
      <c r="G26" s="4">
        <v>424059</v>
      </c>
      <c r="H26" s="4">
        <v>427078</v>
      </c>
      <c r="I26" s="4">
        <v>428605</v>
      </c>
      <c r="J26" s="4">
        <v>429081</v>
      </c>
      <c r="K26" s="4">
        <v>430757</v>
      </c>
      <c r="L26" s="4">
        <v>430513</v>
      </c>
      <c r="M26" s="42">
        <v>417214</v>
      </c>
      <c r="N26" s="13">
        <f t="shared" si="1"/>
        <v>424167.25</v>
      </c>
    </row>
    <row r="27" spans="1:14" ht="12" customHeight="1" x14ac:dyDescent="0.2">
      <c r="A27" s="7" t="str">
        <f>'Pregnant Women Participating'!A27</f>
        <v>Georgia</v>
      </c>
      <c r="B27" s="13">
        <v>246790</v>
      </c>
      <c r="C27" s="4">
        <v>245011</v>
      </c>
      <c r="D27" s="4">
        <v>242881</v>
      </c>
      <c r="E27" s="4">
        <v>239363</v>
      </c>
      <c r="F27" s="4">
        <v>240898</v>
      </c>
      <c r="G27" s="4">
        <v>244882</v>
      </c>
      <c r="H27" s="4">
        <v>245906</v>
      </c>
      <c r="I27" s="4">
        <v>246766</v>
      </c>
      <c r="J27" s="4">
        <v>245225</v>
      </c>
      <c r="K27" s="4">
        <v>247495</v>
      </c>
      <c r="L27" s="4">
        <v>248506</v>
      </c>
      <c r="M27" s="42">
        <v>248796</v>
      </c>
      <c r="N27" s="13">
        <f t="shared" si="1"/>
        <v>245209.91666666666</v>
      </c>
    </row>
    <row r="28" spans="1:14" ht="12" customHeight="1" x14ac:dyDescent="0.2">
      <c r="A28" s="7" t="str">
        <f>'Pregnant Women Participating'!A28</f>
        <v>Kentucky</v>
      </c>
      <c r="B28" s="13">
        <v>108645</v>
      </c>
      <c r="C28" s="4">
        <v>107604</v>
      </c>
      <c r="D28" s="4">
        <v>107059</v>
      </c>
      <c r="E28" s="4">
        <v>107889</v>
      </c>
      <c r="F28" s="4">
        <v>107225</v>
      </c>
      <c r="G28" s="4">
        <v>107968</v>
      </c>
      <c r="H28" s="4">
        <v>108138</v>
      </c>
      <c r="I28" s="4">
        <v>107954</v>
      </c>
      <c r="J28" s="4">
        <v>107910</v>
      </c>
      <c r="K28" s="4">
        <v>108823</v>
      </c>
      <c r="L28" s="4">
        <v>108738</v>
      </c>
      <c r="M28" s="42">
        <v>107698</v>
      </c>
      <c r="N28" s="13">
        <f t="shared" si="1"/>
        <v>107970.91666666667</v>
      </c>
    </row>
    <row r="29" spans="1:14" ht="12" customHeight="1" x14ac:dyDescent="0.2">
      <c r="A29" s="7" t="str">
        <f>'Pregnant Women Participating'!A29</f>
        <v>Mississippi</v>
      </c>
      <c r="B29" s="13">
        <v>61478</v>
      </c>
      <c r="C29" s="4">
        <v>60641</v>
      </c>
      <c r="D29" s="4">
        <v>59488</v>
      </c>
      <c r="E29" s="4">
        <v>57798</v>
      </c>
      <c r="F29" s="4">
        <v>57798</v>
      </c>
      <c r="G29" s="4">
        <v>59772</v>
      </c>
      <c r="H29" s="4">
        <v>60481</v>
      </c>
      <c r="I29" s="4">
        <v>60703</v>
      </c>
      <c r="J29" s="4">
        <v>61677</v>
      </c>
      <c r="K29" s="4">
        <v>62888</v>
      </c>
      <c r="L29" s="4">
        <v>62690</v>
      </c>
      <c r="M29" s="42">
        <v>62127</v>
      </c>
      <c r="N29" s="13">
        <f t="shared" si="1"/>
        <v>60628.416666666664</v>
      </c>
    </row>
    <row r="30" spans="1:14" ht="12" customHeight="1" x14ac:dyDescent="0.2">
      <c r="A30" s="7" t="str">
        <f>'Pregnant Women Participating'!A30</f>
        <v>North Carolina</v>
      </c>
      <c r="B30" s="13">
        <v>258406</v>
      </c>
      <c r="C30" s="4">
        <v>256626</v>
      </c>
      <c r="D30" s="4">
        <v>254820</v>
      </c>
      <c r="E30" s="4">
        <v>256180</v>
      </c>
      <c r="F30" s="4">
        <v>254808</v>
      </c>
      <c r="G30" s="4">
        <v>258474</v>
      </c>
      <c r="H30" s="4">
        <v>259645</v>
      </c>
      <c r="I30" s="4">
        <v>260205</v>
      </c>
      <c r="J30" s="4">
        <v>260231</v>
      </c>
      <c r="K30" s="4">
        <v>262308</v>
      </c>
      <c r="L30" s="4">
        <v>262569</v>
      </c>
      <c r="M30" s="42">
        <v>263208</v>
      </c>
      <c r="N30" s="13">
        <f t="shared" si="1"/>
        <v>258956.66666666666</v>
      </c>
    </row>
    <row r="31" spans="1:14" ht="12" customHeight="1" x14ac:dyDescent="0.2">
      <c r="A31" s="7" t="str">
        <f>'Pregnant Women Participating'!A31</f>
        <v>South Carolina</v>
      </c>
      <c r="B31" s="13">
        <v>100782</v>
      </c>
      <c r="C31" s="4">
        <v>99556</v>
      </c>
      <c r="D31" s="4">
        <v>97433</v>
      </c>
      <c r="E31" s="4">
        <v>97029</v>
      </c>
      <c r="F31" s="4">
        <v>96478</v>
      </c>
      <c r="G31" s="4">
        <v>97434</v>
      </c>
      <c r="H31" s="4">
        <v>98420</v>
      </c>
      <c r="I31" s="4">
        <v>98508</v>
      </c>
      <c r="J31" s="4">
        <v>98786</v>
      </c>
      <c r="K31" s="4">
        <v>99434</v>
      </c>
      <c r="L31" s="4">
        <v>98768</v>
      </c>
      <c r="M31" s="42">
        <v>98050</v>
      </c>
      <c r="N31" s="13">
        <f t="shared" si="1"/>
        <v>98389.833333333328</v>
      </c>
    </row>
    <row r="32" spans="1:14" ht="12" customHeight="1" x14ac:dyDescent="0.2">
      <c r="A32" s="7" t="str">
        <f>'Pregnant Women Participating'!A32</f>
        <v>Tennessee</v>
      </c>
      <c r="B32" s="13">
        <v>148435</v>
      </c>
      <c r="C32" s="4">
        <v>147151</v>
      </c>
      <c r="D32" s="4">
        <v>149560</v>
      </c>
      <c r="E32" s="4">
        <v>153539</v>
      </c>
      <c r="F32" s="4">
        <v>154276</v>
      </c>
      <c r="G32" s="4">
        <v>157663</v>
      </c>
      <c r="H32" s="4">
        <v>159605</v>
      </c>
      <c r="I32" s="4">
        <v>162539</v>
      </c>
      <c r="J32" s="4">
        <v>161764</v>
      </c>
      <c r="K32" s="4">
        <v>163163</v>
      </c>
      <c r="L32" s="4">
        <v>162997</v>
      </c>
      <c r="M32" s="42">
        <v>162862</v>
      </c>
      <c r="N32" s="13">
        <f t="shared" si="1"/>
        <v>156962.83333333334</v>
      </c>
    </row>
    <row r="33" spans="1:14" ht="12" customHeight="1" x14ac:dyDescent="0.2">
      <c r="A33" s="7" t="str">
        <f>'Pregnant Women Participating'!A33</f>
        <v>Choctaw Indians, MS</v>
      </c>
      <c r="B33" s="13">
        <v>782</v>
      </c>
      <c r="C33" s="4">
        <v>790</v>
      </c>
      <c r="D33" s="4">
        <v>762</v>
      </c>
      <c r="E33" s="4">
        <v>748</v>
      </c>
      <c r="F33" s="4">
        <v>753</v>
      </c>
      <c r="G33" s="4">
        <v>711</v>
      </c>
      <c r="H33" s="4">
        <v>688</v>
      </c>
      <c r="I33" s="4">
        <v>680</v>
      </c>
      <c r="J33" s="4">
        <v>665</v>
      </c>
      <c r="K33" s="4">
        <v>647</v>
      </c>
      <c r="L33" s="4">
        <v>674</v>
      </c>
      <c r="M33" s="42">
        <v>636</v>
      </c>
      <c r="N33" s="13">
        <f t="shared" si="1"/>
        <v>711.33333333333337</v>
      </c>
    </row>
    <row r="34" spans="1:14" ht="12" customHeight="1" x14ac:dyDescent="0.2">
      <c r="A34" s="7" t="str">
        <f>'Pregnant Women Participating'!A34</f>
        <v>Eastern Cherokee, NC</v>
      </c>
      <c r="B34" s="13">
        <v>480</v>
      </c>
      <c r="C34" s="4">
        <v>486</v>
      </c>
      <c r="D34" s="4">
        <v>468</v>
      </c>
      <c r="E34" s="4">
        <v>473</v>
      </c>
      <c r="F34" s="4">
        <v>452</v>
      </c>
      <c r="G34" s="4">
        <v>439</v>
      </c>
      <c r="H34" s="4">
        <v>430</v>
      </c>
      <c r="I34" s="4">
        <v>458</v>
      </c>
      <c r="J34" s="4">
        <v>453</v>
      </c>
      <c r="K34" s="4">
        <v>455</v>
      </c>
      <c r="L34" s="4">
        <v>474</v>
      </c>
      <c r="M34" s="42">
        <v>474</v>
      </c>
      <c r="N34" s="13">
        <f t="shared" si="1"/>
        <v>461.83333333333331</v>
      </c>
    </row>
    <row r="35" spans="1:14" s="17" customFormat="1" ht="24.75" customHeight="1" x14ac:dyDescent="0.2">
      <c r="A35" s="14" t="str">
        <f>'Pregnant Women Participating'!A35</f>
        <v>Southeast Region</v>
      </c>
      <c r="B35" s="16">
        <v>1467588</v>
      </c>
      <c r="C35" s="15">
        <v>1447970</v>
      </c>
      <c r="D35" s="15">
        <v>1436969</v>
      </c>
      <c r="E35" s="15">
        <v>1443822</v>
      </c>
      <c r="F35" s="15">
        <v>1444235</v>
      </c>
      <c r="G35" s="15">
        <v>1463615</v>
      </c>
      <c r="H35" s="15">
        <v>1472555</v>
      </c>
      <c r="I35" s="15">
        <v>1479198</v>
      </c>
      <c r="J35" s="15">
        <v>1478962</v>
      </c>
      <c r="K35" s="15">
        <v>1490763</v>
      </c>
      <c r="L35" s="15">
        <v>1490538</v>
      </c>
      <c r="M35" s="41">
        <v>1475072</v>
      </c>
      <c r="N35" s="16">
        <f t="shared" si="1"/>
        <v>1465940.5833333333</v>
      </c>
    </row>
    <row r="36" spans="1:14" ht="12" customHeight="1" x14ac:dyDescent="0.2">
      <c r="A36" s="7" t="str">
        <f>'Pregnant Women Participating'!A36</f>
        <v>Illinois</v>
      </c>
      <c r="B36" s="13">
        <v>177167</v>
      </c>
      <c r="C36" s="4">
        <v>174656</v>
      </c>
      <c r="D36" s="4">
        <v>172667</v>
      </c>
      <c r="E36" s="4">
        <v>174030</v>
      </c>
      <c r="F36" s="4">
        <v>172716</v>
      </c>
      <c r="G36" s="4">
        <v>174113</v>
      </c>
      <c r="H36" s="4">
        <v>174783</v>
      </c>
      <c r="I36" s="4">
        <v>175085</v>
      </c>
      <c r="J36" s="4">
        <v>174700</v>
      </c>
      <c r="K36" s="4">
        <v>176407</v>
      </c>
      <c r="L36" s="4">
        <v>176662</v>
      </c>
      <c r="M36" s="42">
        <v>177049</v>
      </c>
      <c r="N36" s="13">
        <f t="shared" si="1"/>
        <v>175002.91666666666</v>
      </c>
    </row>
    <row r="37" spans="1:14" ht="12" customHeight="1" x14ac:dyDescent="0.2">
      <c r="A37" s="7" t="str">
        <f>'Pregnant Women Participating'!A37</f>
        <v>Indiana</v>
      </c>
      <c r="B37" s="13">
        <v>157157</v>
      </c>
      <c r="C37" s="4">
        <v>155017</v>
      </c>
      <c r="D37" s="4">
        <v>153892</v>
      </c>
      <c r="E37" s="4">
        <v>155168</v>
      </c>
      <c r="F37" s="4">
        <v>154177</v>
      </c>
      <c r="G37" s="4">
        <v>155749</v>
      </c>
      <c r="H37" s="4">
        <v>156086</v>
      </c>
      <c r="I37" s="4">
        <v>156752</v>
      </c>
      <c r="J37" s="4">
        <v>156265</v>
      </c>
      <c r="K37" s="4">
        <v>157382</v>
      </c>
      <c r="L37" s="4">
        <v>156884</v>
      </c>
      <c r="M37" s="42">
        <v>156585</v>
      </c>
      <c r="N37" s="13">
        <f t="shared" si="1"/>
        <v>155926.16666666666</v>
      </c>
    </row>
    <row r="38" spans="1:14" ht="12" customHeight="1" x14ac:dyDescent="0.2">
      <c r="A38" s="7" t="str">
        <f>'Pregnant Women Participating'!A38</f>
        <v>Iowa</v>
      </c>
      <c r="B38" s="13">
        <v>63136</v>
      </c>
      <c r="C38" s="4">
        <v>62803</v>
      </c>
      <c r="D38" s="4">
        <v>62387</v>
      </c>
      <c r="E38" s="4">
        <v>62348</v>
      </c>
      <c r="F38" s="4">
        <v>62124</v>
      </c>
      <c r="G38" s="4">
        <v>62426</v>
      </c>
      <c r="H38" s="4">
        <v>63084</v>
      </c>
      <c r="I38" s="4">
        <v>62909</v>
      </c>
      <c r="J38" s="4">
        <v>62845</v>
      </c>
      <c r="K38" s="4">
        <v>62916</v>
      </c>
      <c r="L38" s="4">
        <v>62609</v>
      </c>
      <c r="M38" s="42">
        <v>62517</v>
      </c>
      <c r="N38" s="13">
        <f t="shared" si="1"/>
        <v>62675.333333333336</v>
      </c>
    </row>
    <row r="39" spans="1:14" ht="12" customHeight="1" x14ac:dyDescent="0.2">
      <c r="A39" s="7" t="str">
        <f>'Pregnant Women Participating'!A39</f>
        <v>Michigan</v>
      </c>
      <c r="B39" s="13">
        <v>188125</v>
      </c>
      <c r="C39" s="4">
        <v>187349</v>
      </c>
      <c r="D39" s="4">
        <v>185622</v>
      </c>
      <c r="E39" s="4">
        <v>186906</v>
      </c>
      <c r="F39" s="4">
        <v>185640</v>
      </c>
      <c r="G39" s="4">
        <v>185803</v>
      </c>
      <c r="H39" s="4">
        <v>186182</v>
      </c>
      <c r="I39" s="4">
        <v>186207</v>
      </c>
      <c r="J39" s="4">
        <v>186434</v>
      </c>
      <c r="K39" s="4">
        <v>187186</v>
      </c>
      <c r="L39" s="4">
        <v>186686</v>
      </c>
      <c r="M39" s="42">
        <v>186374</v>
      </c>
      <c r="N39" s="13">
        <f t="shared" si="1"/>
        <v>186542.83333333334</v>
      </c>
    </row>
    <row r="40" spans="1:14" ht="12" customHeight="1" x14ac:dyDescent="0.2">
      <c r="A40" s="7" t="str">
        <f>'Pregnant Women Participating'!A40</f>
        <v>Minnesota</v>
      </c>
      <c r="B40" s="13">
        <v>102509</v>
      </c>
      <c r="C40" s="4">
        <v>101350</v>
      </c>
      <c r="D40" s="4">
        <v>100533</v>
      </c>
      <c r="E40" s="4">
        <v>101547</v>
      </c>
      <c r="F40" s="4">
        <v>101065</v>
      </c>
      <c r="G40" s="4">
        <v>101856</v>
      </c>
      <c r="H40" s="4">
        <v>102174</v>
      </c>
      <c r="I40" s="4">
        <v>102610</v>
      </c>
      <c r="J40" s="4">
        <v>102661</v>
      </c>
      <c r="K40" s="4">
        <v>103726</v>
      </c>
      <c r="L40" s="4">
        <v>104296</v>
      </c>
      <c r="M40" s="42">
        <v>104770</v>
      </c>
      <c r="N40" s="13">
        <f t="shared" si="1"/>
        <v>102424.75</v>
      </c>
    </row>
    <row r="41" spans="1:14" ht="12" customHeight="1" x14ac:dyDescent="0.2">
      <c r="A41" s="7" t="str">
        <f>'Pregnant Women Participating'!A41</f>
        <v>Ohio</v>
      </c>
      <c r="B41" s="13">
        <v>183855</v>
      </c>
      <c r="C41" s="4">
        <v>182005</v>
      </c>
      <c r="D41" s="4">
        <v>179157</v>
      </c>
      <c r="E41" s="4">
        <v>178469</v>
      </c>
      <c r="F41" s="4">
        <v>177399</v>
      </c>
      <c r="G41" s="4">
        <v>178153</v>
      </c>
      <c r="H41" s="4">
        <v>180504</v>
      </c>
      <c r="I41" s="4">
        <v>180837</v>
      </c>
      <c r="J41" s="4">
        <v>181066</v>
      </c>
      <c r="K41" s="4">
        <v>181836</v>
      </c>
      <c r="L41" s="4">
        <v>181830</v>
      </c>
      <c r="M41" s="42">
        <v>183546</v>
      </c>
      <c r="N41" s="13">
        <f t="shared" si="1"/>
        <v>180721.41666666666</v>
      </c>
    </row>
    <row r="42" spans="1:14" ht="12" customHeight="1" x14ac:dyDescent="0.2">
      <c r="A42" s="7" t="str">
        <f>'Pregnant Women Participating'!A42</f>
        <v>Wisconsin</v>
      </c>
      <c r="B42" s="13">
        <v>94740</v>
      </c>
      <c r="C42" s="4">
        <v>94230</v>
      </c>
      <c r="D42" s="4">
        <v>94006</v>
      </c>
      <c r="E42" s="4">
        <v>95002</v>
      </c>
      <c r="F42" s="4">
        <v>94580</v>
      </c>
      <c r="G42" s="4">
        <v>94980</v>
      </c>
      <c r="H42" s="4">
        <v>95117</v>
      </c>
      <c r="I42" s="4">
        <v>95077</v>
      </c>
      <c r="J42" s="4">
        <v>94762</v>
      </c>
      <c r="K42" s="4">
        <v>95173</v>
      </c>
      <c r="L42" s="4">
        <v>94362</v>
      </c>
      <c r="M42" s="42">
        <v>93978</v>
      </c>
      <c r="N42" s="13">
        <f t="shared" si="1"/>
        <v>94667.25</v>
      </c>
    </row>
    <row r="43" spans="1:14" s="17" customFormat="1" ht="24.75" customHeight="1" x14ac:dyDescent="0.2">
      <c r="A43" s="14" t="str">
        <f>'Pregnant Women Participating'!A43</f>
        <v>Midwest Region</v>
      </c>
      <c r="B43" s="16">
        <v>966689</v>
      </c>
      <c r="C43" s="15">
        <v>957410</v>
      </c>
      <c r="D43" s="15">
        <v>948264</v>
      </c>
      <c r="E43" s="15">
        <v>953470</v>
      </c>
      <c r="F43" s="15">
        <v>947701</v>
      </c>
      <c r="G43" s="15">
        <v>953080</v>
      </c>
      <c r="H43" s="15">
        <v>957930</v>
      </c>
      <c r="I43" s="15">
        <v>959477</v>
      </c>
      <c r="J43" s="15">
        <v>958733</v>
      </c>
      <c r="K43" s="15">
        <v>964626</v>
      </c>
      <c r="L43" s="15">
        <v>963329</v>
      </c>
      <c r="M43" s="41">
        <v>964819</v>
      </c>
      <c r="N43" s="16">
        <f t="shared" si="1"/>
        <v>957960.66666666663</v>
      </c>
    </row>
    <row r="44" spans="1:14" ht="12" customHeight="1" x14ac:dyDescent="0.2">
      <c r="A44" s="7" t="str">
        <f>'Pregnant Women Participating'!A44</f>
        <v>Arizona</v>
      </c>
      <c r="B44" s="13">
        <v>149743</v>
      </c>
      <c r="C44" s="4">
        <v>147651</v>
      </c>
      <c r="D44" s="4">
        <v>146939</v>
      </c>
      <c r="E44" s="4">
        <v>148350</v>
      </c>
      <c r="F44" s="4">
        <v>147273</v>
      </c>
      <c r="G44" s="4">
        <v>147126</v>
      </c>
      <c r="H44" s="4">
        <v>146580</v>
      </c>
      <c r="I44" s="4">
        <v>146639</v>
      </c>
      <c r="J44" s="4">
        <v>144987</v>
      </c>
      <c r="K44" s="4">
        <v>145884</v>
      </c>
      <c r="L44" s="4">
        <v>145464</v>
      </c>
      <c r="M44" s="42">
        <v>146153</v>
      </c>
      <c r="N44" s="13">
        <f t="shared" si="1"/>
        <v>146899.08333333334</v>
      </c>
    </row>
    <row r="45" spans="1:14" ht="12" customHeight="1" x14ac:dyDescent="0.2">
      <c r="A45" s="7" t="str">
        <f>'Pregnant Women Participating'!A45</f>
        <v>Arkansas</v>
      </c>
      <c r="B45" s="13">
        <v>65737</v>
      </c>
      <c r="C45" s="4">
        <v>64687</v>
      </c>
      <c r="D45" s="4">
        <v>64316</v>
      </c>
      <c r="E45" s="4">
        <v>64637</v>
      </c>
      <c r="F45" s="4">
        <v>63691</v>
      </c>
      <c r="G45" s="4">
        <v>63913</v>
      </c>
      <c r="H45" s="4">
        <v>64738</v>
      </c>
      <c r="I45" s="4">
        <v>65070</v>
      </c>
      <c r="J45" s="4">
        <v>65543</v>
      </c>
      <c r="K45" s="4">
        <v>66192</v>
      </c>
      <c r="L45" s="4">
        <v>66376</v>
      </c>
      <c r="M45" s="42">
        <v>66677</v>
      </c>
      <c r="N45" s="13">
        <f t="shared" si="1"/>
        <v>65131.416666666664</v>
      </c>
    </row>
    <row r="46" spans="1:14" ht="12" customHeight="1" x14ac:dyDescent="0.2">
      <c r="A46" s="7" t="str">
        <f>'Pregnant Women Participating'!A46</f>
        <v>Louisiana</v>
      </c>
      <c r="B46" s="13">
        <v>103682</v>
      </c>
      <c r="C46" s="4">
        <v>102083</v>
      </c>
      <c r="D46" s="4">
        <v>101001</v>
      </c>
      <c r="E46" s="4">
        <v>100218</v>
      </c>
      <c r="F46" s="4">
        <v>100824</v>
      </c>
      <c r="G46" s="4">
        <v>100982</v>
      </c>
      <c r="H46" s="4">
        <v>101621</v>
      </c>
      <c r="I46" s="4">
        <v>101813</v>
      </c>
      <c r="J46" s="4">
        <v>103247</v>
      </c>
      <c r="K46" s="4">
        <v>104248</v>
      </c>
      <c r="L46" s="4">
        <v>104843</v>
      </c>
      <c r="M46" s="42">
        <v>105836</v>
      </c>
      <c r="N46" s="13">
        <f t="shared" si="1"/>
        <v>102533.16666666667</v>
      </c>
    </row>
    <row r="47" spans="1:14" ht="12" customHeight="1" x14ac:dyDescent="0.2">
      <c r="A47" s="7" t="str">
        <f>'Pregnant Women Participating'!A47</f>
        <v>New Mexico</v>
      </c>
      <c r="B47" s="13">
        <v>41688</v>
      </c>
      <c r="C47" s="4">
        <v>41151</v>
      </c>
      <c r="D47" s="4">
        <v>41095</v>
      </c>
      <c r="E47" s="4">
        <v>41929</v>
      </c>
      <c r="F47" s="4">
        <v>42699</v>
      </c>
      <c r="G47" s="4">
        <v>43002</v>
      </c>
      <c r="H47" s="4">
        <v>43592</v>
      </c>
      <c r="I47" s="4">
        <v>43915</v>
      </c>
      <c r="J47" s="4">
        <v>44174</v>
      </c>
      <c r="K47" s="4">
        <v>44680</v>
      </c>
      <c r="L47" s="4">
        <v>45135</v>
      </c>
      <c r="M47" s="42">
        <v>45515</v>
      </c>
      <c r="N47" s="13">
        <f t="shared" si="1"/>
        <v>43214.583333333336</v>
      </c>
    </row>
    <row r="48" spans="1:14" ht="12" customHeight="1" x14ac:dyDescent="0.2">
      <c r="A48" s="7" t="str">
        <f>'Pregnant Women Participating'!A48</f>
        <v>Oklahoma</v>
      </c>
      <c r="B48" s="13">
        <v>75951</v>
      </c>
      <c r="C48" s="4">
        <v>74436</v>
      </c>
      <c r="D48" s="4">
        <v>73283</v>
      </c>
      <c r="E48" s="4">
        <v>73699</v>
      </c>
      <c r="F48" s="4">
        <v>72167</v>
      </c>
      <c r="G48" s="4">
        <v>72993</v>
      </c>
      <c r="H48" s="4">
        <v>73684</v>
      </c>
      <c r="I48" s="4">
        <v>74253</v>
      </c>
      <c r="J48" s="4">
        <v>74466</v>
      </c>
      <c r="K48" s="4">
        <v>75436</v>
      </c>
      <c r="L48" s="4">
        <v>75743</v>
      </c>
      <c r="M48" s="42">
        <v>76217</v>
      </c>
      <c r="N48" s="13">
        <f t="shared" si="1"/>
        <v>74360.666666666672</v>
      </c>
    </row>
    <row r="49" spans="1:14" ht="12" customHeight="1" x14ac:dyDescent="0.2">
      <c r="A49" s="7" t="str">
        <f>'Pregnant Women Participating'!A49</f>
        <v>Texas</v>
      </c>
      <c r="B49" s="13">
        <v>808744</v>
      </c>
      <c r="C49" s="4">
        <v>798079</v>
      </c>
      <c r="D49" s="4">
        <v>791216</v>
      </c>
      <c r="E49" s="4">
        <v>792021</v>
      </c>
      <c r="F49" s="4">
        <v>794224</v>
      </c>
      <c r="G49" s="4">
        <v>798146</v>
      </c>
      <c r="H49" s="4">
        <v>802265</v>
      </c>
      <c r="I49" s="4">
        <v>804262</v>
      </c>
      <c r="J49" s="4">
        <v>804279</v>
      </c>
      <c r="K49" s="4">
        <v>808494</v>
      </c>
      <c r="L49" s="4">
        <v>807846</v>
      </c>
      <c r="M49" s="42">
        <v>810912</v>
      </c>
      <c r="N49" s="13">
        <f t="shared" si="1"/>
        <v>801707.33333333337</v>
      </c>
    </row>
    <row r="50" spans="1:14" ht="12" customHeight="1" x14ac:dyDescent="0.2">
      <c r="A50" s="7" t="str">
        <f>'Pregnant Women Participating'!A50</f>
        <v>Utah</v>
      </c>
      <c r="B50" s="13">
        <v>49410</v>
      </c>
      <c r="C50" s="4">
        <v>48556</v>
      </c>
      <c r="D50" s="4">
        <v>48748</v>
      </c>
      <c r="E50" s="4">
        <v>49232</v>
      </c>
      <c r="F50" s="4">
        <v>49097</v>
      </c>
      <c r="G50" s="4">
        <v>49440</v>
      </c>
      <c r="H50" s="4">
        <v>49478</v>
      </c>
      <c r="I50" s="4">
        <v>49358</v>
      </c>
      <c r="J50" s="4">
        <v>48993</v>
      </c>
      <c r="K50" s="4">
        <v>48635</v>
      </c>
      <c r="L50" s="4">
        <v>48239</v>
      </c>
      <c r="M50" s="42">
        <v>48254</v>
      </c>
      <c r="N50" s="13">
        <f t="shared" si="1"/>
        <v>48953.333333333336</v>
      </c>
    </row>
    <row r="51" spans="1:14" ht="12" customHeight="1" x14ac:dyDescent="0.2">
      <c r="A51" s="7" t="str">
        <f>'Pregnant Women Participating'!A51</f>
        <v>Inter-Tribal Council, AZ</v>
      </c>
      <c r="B51" s="13">
        <v>6531</v>
      </c>
      <c r="C51" s="4">
        <v>6267</v>
      </c>
      <c r="D51" s="4">
        <v>6353</v>
      </c>
      <c r="E51" s="4">
        <v>6494</v>
      </c>
      <c r="F51" s="4">
        <v>6316</v>
      </c>
      <c r="G51" s="4">
        <v>6442</v>
      </c>
      <c r="H51" s="4">
        <v>6412</v>
      </c>
      <c r="I51" s="4">
        <v>6420</v>
      </c>
      <c r="J51" s="4">
        <v>6461</v>
      </c>
      <c r="K51" s="4">
        <v>6540</v>
      </c>
      <c r="L51" s="4">
        <v>6416</v>
      </c>
      <c r="M51" s="42">
        <v>6510</v>
      </c>
      <c r="N51" s="13">
        <f t="shared" si="1"/>
        <v>6430.166666666667</v>
      </c>
    </row>
    <row r="52" spans="1:14" ht="12" customHeight="1" x14ac:dyDescent="0.2">
      <c r="A52" s="7" t="str">
        <f>'Pregnant Women Participating'!A52</f>
        <v>Navajo Nation, AZ</v>
      </c>
      <c r="B52" s="13">
        <v>4303</v>
      </c>
      <c r="C52" s="4">
        <v>4031</v>
      </c>
      <c r="D52" s="4">
        <v>4107</v>
      </c>
      <c r="E52" s="4">
        <v>4258</v>
      </c>
      <c r="F52" s="4">
        <v>4243</v>
      </c>
      <c r="G52" s="4">
        <v>4246</v>
      </c>
      <c r="H52" s="4">
        <v>4187</v>
      </c>
      <c r="I52" s="4">
        <v>4182</v>
      </c>
      <c r="J52" s="4">
        <v>4146</v>
      </c>
      <c r="K52" s="4">
        <v>4201</v>
      </c>
      <c r="L52" s="4">
        <v>4203</v>
      </c>
      <c r="M52" s="42">
        <v>4157</v>
      </c>
      <c r="N52" s="13">
        <f t="shared" si="1"/>
        <v>4188.666666666667</v>
      </c>
    </row>
    <row r="53" spans="1:14" ht="12" customHeight="1" x14ac:dyDescent="0.2">
      <c r="A53" s="7" t="str">
        <f>'Pregnant Women Participating'!A53</f>
        <v>Acoma, Canoncito &amp; Laguna, NM</v>
      </c>
      <c r="B53" s="13">
        <v>271</v>
      </c>
      <c r="C53" s="4">
        <v>286</v>
      </c>
      <c r="D53" s="4">
        <v>290</v>
      </c>
      <c r="E53" s="4">
        <v>260</v>
      </c>
      <c r="F53" s="4">
        <v>271</v>
      </c>
      <c r="G53" s="4">
        <v>289</v>
      </c>
      <c r="H53" s="4">
        <v>277</v>
      </c>
      <c r="I53" s="4">
        <v>290</v>
      </c>
      <c r="J53" s="4">
        <v>304</v>
      </c>
      <c r="K53" s="4">
        <v>264</v>
      </c>
      <c r="L53" s="4">
        <v>290</v>
      </c>
      <c r="M53" s="42">
        <v>306</v>
      </c>
      <c r="N53" s="13">
        <f t="shared" si="1"/>
        <v>283.16666666666669</v>
      </c>
    </row>
    <row r="54" spans="1:14" ht="12" customHeight="1" x14ac:dyDescent="0.2">
      <c r="A54" s="7" t="str">
        <f>'Pregnant Women Participating'!A54</f>
        <v>Eight Northern Pueblos, NM</v>
      </c>
      <c r="B54" s="13">
        <v>271</v>
      </c>
      <c r="C54" s="4">
        <v>282</v>
      </c>
      <c r="D54" s="4">
        <v>283</v>
      </c>
      <c r="E54" s="4">
        <v>284</v>
      </c>
      <c r="F54" s="4">
        <v>289</v>
      </c>
      <c r="G54" s="4">
        <v>291</v>
      </c>
      <c r="H54" s="4">
        <v>283</v>
      </c>
      <c r="I54" s="4">
        <v>290</v>
      </c>
      <c r="J54" s="4">
        <v>296</v>
      </c>
      <c r="K54" s="4">
        <v>304</v>
      </c>
      <c r="L54" s="4">
        <v>317</v>
      </c>
      <c r="M54" s="42">
        <v>319</v>
      </c>
      <c r="N54" s="13">
        <f t="shared" si="1"/>
        <v>292.41666666666669</v>
      </c>
    </row>
    <row r="55" spans="1:14" ht="12" customHeight="1" x14ac:dyDescent="0.2">
      <c r="A55" s="7" t="str">
        <f>'Pregnant Women Participating'!A55</f>
        <v>Five Sandoval Pueblos, NM</v>
      </c>
      <c r="B55" s="13">
        <v>152</v>
      </c>
      <c r="C55" s="4">
        <v>142</v>
      </c>
      <c r="D55" s="4">
        <v>144</v>
      </c>
      <c r="E55" s="4">
        <v>155</v>
      </c>
      <c r="F55" s="4">
        <v>158</v>
      </c>
      <c r="G55" s="4">
        <v>158</v>
      </c>
      <c r="H55" s="4">
        <v>172</v>
      </c>
      <c r="I55" s="4">
        <v>183</v>
      </c>
      <c r="J55" s="4">
        <v>177</v>
      </c>
      <c r="K55" s="4">
        <v>168</v>
      </c>
      <c r="L55" s="4">
        <v>171</v>
      </c>
      <c r="M55" s="42">
        <v>179</v>
      </c>
      <c r="N55" s="13">
        <f t="shared" si="1"/>
        <v>163.25</v>
      </c>
    </row>
    <row r="56" spans="1:14" ht="12" customHeight="1" x14ac:dyDescent="0.2">
      <c r="A56" s="7" t="str">
        <f>'Pregnant Women Participating'!A56</f>
        <v>Isleta Pueblo, NM</v>
      </c>
      <c r="B56" s="13">
        <v>1017</v>
      </c>
      <c r="C56" s="4">
        <v>945</v>
      </c>
      <c r="D56" s="4">
        <v>947</v>
      </c>
      <c r="E56" s="4">
        <v>958</v>
      </c>
      <c r="F56" s="4">
        <v>943</v>
      </c>
      <c r="G56" s="4">
        <v>949</v>
      </c>
      <c r="H56" s="4">
        <v>943</v>
      </c>
      <c r="I56" s="4">
        <v>931</v>
      </c>
      <c r="J56" s="4">
        <v>916</v>
      </c>
      <c r="K56" s="4">
        <v>890</v>
      </c>
      <c r="L56" s="4">
        <v>916</v>
      </c>
      <c r="M56" s="42">
        <v>938</v>
      </c>
      <c r="N56" s="13">
        <f t="shared" si="1"/>
        <v>941.08333333333337</v>
      </c>
    </row>
    <row r="57" spans="1:14" ht="12" customHeight="1" x14ac:dyDescent="0.2">
      <c r="A57" s="7" t="str">
        <f>'Pregnant Women Participating'!A57</f>
        <v>San Felipe Pueblo, NM</v>
      </c>
      <c r="B57" s="13">
        <v>255</v>
      </c>
      <c r="C57" s="4">
        <v>235</v>
      </c>
      <c r="D57" s="4">
        <v>207</v>
      </c>
      <c r="E57" s="4">
        <v>239</v>
      </c>
      <c r="F57" s="4">
        <v>221</v>
      </c>
      <c r="G57" s="4">
        <v>203</v>
      </c>
      <c r="H57" s="4">
        <v>197</v>
      </c>
      <c r="I57" s="4">
        <v>193</v>
      </c>
      <c r="J57" s="4">
        <v>215</v>
      </c>
      <c r="K57" s="4">
        <v>202</v>
      </c>
      <c r="L57" s="4">
        <v>191</v>
      </c>
      <c r="M57" s="42">
        <v>204</v>
      </c>
      <c r="N57" s="13">
        <f t="shared" si="1"/>
        <v>213.5</v>
      </c>
    </row>
    <row r="58" spans="1:14" ht="12" customHeight="1" x14ac:dyDescent="0.2">
      <c r="A58" s="7" t="str">
        <f>'Pregnant Women Participating'!A58</f>
        <v>Santo Domingo Tribe, NM</v>
      </c>
      <c r="B58" s="13">
        <v>132</v>
      </c>
      <c r="C58" s="4">
        <v>128</v>
      </c>
      <c r="D58" s="4">
        <v>129</v>
      </c>
      <c r="E58" s="4">
        <v>136</v>
      </c>
      <c r="F58" s="4">
        <v>131</v>
      </c>
      <c r="G58" s="4">
        <v>135</v>
      </c>
      <c r="H58" s="4">
        <v>136</v>
      </c>
      <c r="I58" s="4">
        <v>139</v>
      </c>
      <c r="J58" s="4">
        <v>136</v>
      </c>
      <c r="K58" s="4">
        <v>137</v>
      </c>
      <c r="L58" s="4">
        <v>135</v>
      </c>
      <c r="M58" s="42">
        <v>131</v>
      </c>
      <c r="N58" s="13">
        <f t="shared" si="1"/>
        <v>133.75</v>
      </c>
    </row>
    <row r="59" spans="1:14" ht="12" customHeight="1" x14ac:dyDescent="0.2">
      <c r="A59" s="7" t="str">
        <f>'Pregnant Women Participating'!A59</f>
        <v>Zuni Pueblo, NM</v>
      </c>
      <c r="B59" s="13">
        <v>441</v>
      </c>
      <c r="C59" s="4">
        <v>451</v>
      </c>
      <c r="D59" s="4">
        <v>448</v>
      </c>
      <c r="E59" s="4">
        <v>447</v>
      </c>
      <c r="F59" s="4">
        <v>465</v>
      </c>
      <c r="G59" s="4">
        <v>464</v>
      </c>
      <c r="H59" s="4">
        <v>422</v>
      </c>
      <c r="I59" s="4">
        <v>460</v>
      </c>
      <c r="J59" s="4">
        <v>488</v>
      </c>
      <c r="K59" s="4">
        <v>478</v>
      </c>
      <c r="L59" s="4">
        <v>500</v>
      </c>
      <c r="M59" s="42">
        <v>489</v>
      </c>
      <c r="N59" s="13">
        <f t="shared" si="1"/>
        <v>462.75</v>
      </c>
    </row>
    <row r="60" spans="1:14" ht="12" customHeight="1" x14ac:dyDescent="0.2">
      <c r="A60" s="7" t="str">
        <f>'Pregnant Women Participating'!A60</f>
        <v>Cherokee Nation, OK</v>
      </c>
      <c r="B60" s="13">
        <v>6285</v>
      </c>
      <c r="C60" s="4">
        <v>6165</v>
      </c>
      <c r="D60" s="4">
        <v>6040</v>
      </c>
      <c r="E60" s="4">
        <v>5998</v>
      </c>
      <c r="F60" s="4">
        <v>5851</v>
      </c>
      <c r="G60" s="4">
        <v>5839</v>
      </c>
      <c r="H60" s="4">
        <v>5877</v>
      </c>
      <c r="I60" s="4">
        <v>5937</v>
      </c>
      <c r="J60" s="4">
        <v>5994</v>
      </c>
      <c r="K60" s="4">
        <v>6032</v>
      </c>
      <c r="L60" s="4">
        <v>5938</v>
      </c>
      <c r="M60" s="42">
        <v>5827</v>
      </c>
      <c r="N60" s="13">
        <f t="shared" si="1"/>
        <v>5981.916666666667</v>
      </c>
    </row>
    <row r="61" spans="1:14" ht="12" customHeight="1" x14ac:dyDescent="0.2">
      <c r="A61" s="7" t="str">
        <f>'Pregnant Women Participating'!A61</f>
        <v>Chickasaw Nation, OK</v>
      </c>
      <c r="B61" s="13">
        <v>3886</v>
      </c>
      <c r="C61" s="4">
        <v>3771</v>
      </c>
      <c r="D61" s="4">
        <v>3750</v>
      </c>
      <c r="E61" s="4">
        <v>3821</v>
      </c>
      <c r="F61" s="4">
        <v>3720</v>
      </c>
      <c r="G61" s="4">
        <v>3685</v>
      </c>
      <c r="H61" s="4">
        <v>3741</v>
      </c>
      <c r="I61" s="4">
        <v>3753</v>
      </c>
      <c r="J61" s="4">
        <v>3772</v>
      </c>
      <c r="K61" s="4">
        <v>3829</v>
      </c>
      <c r="L61" s="4">
        <v>3861</v>
      </c>
      <c r="M61" s="42">
        <v>3834</v>
      </c>
      <c r="N61" s="13">
        <f t="shared" si="1"/>
        <v>3785.25</v>
      </c>
    </row>
    <row r="62" spans="1:14" ht="12" customHeight="1" x14ac:dyDescent="0.2">
      <c r="A62" s="7" t="str">
        <f>'Pregnant Women Participating'!A62</f>
        <v>Choctaw Nation, OK</v>
      </c>
      <c r="B62" s="13">
        <v>4909</v>
      </c>
      <c r="C62" s="4">
        <v>4887</v>
      </c>
      <c r="D62" s="4">
        <v>4896</v>
      </c>
      <c r="E62" s="4">
        <v>4843</v>
      </c>
      <c r="F62" s="4">
        <v>4663</v>
      </c>
      <c r="G62" s="4">
        <v>4774</v>
      </c>
      <c r="H62" s="4">
        <v>4785</v>
      </c>
      <c r="I62" s="4">
        <v>4889</v>
      </c>
      <c r="J62" s="4">
        <v>4970</v>
      </c>
      <c r="K62" s="4">
        <v>4965</v>
      </c>
      <c r="L62" s="4">
        <v>4983</v>
      </c>
      <c r="M62" s="42">
        <v>4982</v>
      </c>
      <c r="N62" s="13">
        <f t="shared" si="1"/>
        <v>4878.833333333333</v>
      </c>
    </row>
    <row r="63" spans="1:14" ht="12" customHeight="1" x14ac:dyDescent="0.2">
      <c r="A63" s="7" t="str">
        <f>'Pregnant Women Participating'!A63</f>
        <v>Citizen Potawatomi Nation, OK</v>
      </c>
      <c r="B63" s="13">
        <v>1340</v>
      </c>
      <c r="C63" s="4">
        <v>1299</v>
      </c>
      <c r="D63" s="4">
        <v>1252</v>
      </c>
      <c r="E63" s="4">
        <v>1278</v>
      </c>
      <c r="F63" s="4">
        <v>1252</v>
      </c>
      <c r="G63" s="4">
        <v>1247</v>
      </c>
      <c r="H63" s="4">
        <v>1233</v>
      </c>
      <c r="I63" s="4">
        <v>1245</v>
      </c>
      <c r="J63" s="4">
        <v>1257</v>
      </c>
      <c r="K63" s="4">
        <v>1252</v>
      </c>
      <c r="L63" s="4">
        <v>1259</v>
      </c>
      <c r="M63" s="42">
        <v>1258</v>
      </c>
      <c r="N63" s="13">
        <f t="shared" si="1"/>
        <v>1264.3333333333333</v>
      </c>
    </row>
    <row r="64" spans="1:14" ht="12" customHeight="1" x14ac:dyDescent="0.2">
      <c r="A64" s="7" t="str">
        <f>'Pregnant Women Participating'!A64</f>
        <v>Inter-Tribal Council, OK</v>
      </c>
      <c r="B64" s="13">
        <v>601</v>
      </c>
      <c r="C64" s="4">
        <v>576</v>
      </c>
      <c r="D64" s="4">
        <v>591</v>
      </c>
      <c r="E64" s="4">
        <v>634</v>
      </c>
      <c r="F64" s="4">
        <v>602</v>
      </c>
      <c r="G64" s="4">
        <v>612</v>
      </c>
      <c r="H64" s="4">
        <v>620</v>
      </c>
      <c r="I64" s="4">
        <v>624</v>
      </c>
      <c r="J64" s="4">
        <v>640</v>
      </c>
      <c r="K64" s="4">
        <v>638</v>
      </c>
      <c r="L64" s="4">
        <v>645</v>
      </c>
      <c r="M64" s="42">
        <v>645</v>
      </c>
      <c r="N64" s="13">
        <f t="shared" si="1"/>
        <v>619</v>
      </c>
    </row>
    <row r="65" spans="1:14" ht="12" customHeight="1" x14ac:dyDescent="0.2">
      <c r="A65" s="7" t="str">
        <f>'Pregnant Women Participating'!A65</f>
        <v>Muscogee Creek Nation, OK</v>
      </c>
      <c r="B65" s="13">
        <v>2281</v>
      </c>
      <c r="C65" s="4">
        <v>2221</v>
      </c>
      <c r="D65" s="4">
        <v>2208</v>
      </c>
      <c r="E65" s="4">
        <v>2242</v>
      </c>
      <c r="F65" s="4">
        <v>2201</v>
      </c>
      <c r="G65" s="4">
        <v>2209</v>
      </c>
      <c r="H65" s="4">
        <v>2237</v>
      </c>
      <c r="I65" s="4">
        <v>2197</v>
      </c>
      <c r="J65" s="4">
        <v>2210</v>
      </c>
      <c r="K65" s="4">
        <v>2182</v>
      </c>
      <c r="L65" s="4">
        <v>2141</v>
      </c>
      <c r="M65" s="42">
        <v>2073</v>
      </c>
      <c r="N65" s="13">
        <f t="shared" si="1"/>
        <v>2200.1666666666665</v>
      </c>
    </row>
    <row r="66" spans="1:14" ht="12" customHeight="1" x14ac:dyDescent="0.2">
      <c r="A66" s="7" t="str">
        <f>'Pregnant Women Participating'!A66</f>
        <v>Osage Tribal Council, OK</v>
      </c>
      <c r="B66" s="13">
        <v>3317</v>
      </c>
      <c r="C66" s="4">
        <v>3202</v>
      </c>
      <c r="D66" s="4">
        <v>3105</v>
      </c>
      <c r="E66" s="4">
        <v>3152</v>
      </c>
      <c r="F66" s="4">
        <v>3035</v>
      </c>
      <c r="G66" s="4">
        <v>3017</v>
      </c>
      <c r="H66" s="4">
        <v>2987</v>
      </c>
      <c r="I66" s="4">
        <v>2940</v>
      </c>
      <c r="J66" s="4">
        <v>2913</v>
      </c>
      <c r="K66" s="4">
        <v>2855</v>
      </c>
      <c r="L66" s="4">
        <v>2770</v>
      </c>
      <c r="M66" s="42">
        <v>2760</v>
      </c>
      <c r="N66" s="13">
        <f t="shared" si="1"/>
        <v>3004.4166666666665</v>
      </c>
    </row>
    <row r="67" spans="1:14" ht="12" customHeight="1" x14ac:dyDescent="0.2">
      <c r="A67" s="7" t="str">
        <f>'Pregnant Women Participating'!A67</f>
        <v>Otoe-Missouria Tribe, OK</v>
      </c>
      <c r="B67" s="13">
        <v>377</v>
      </c>
      <c r="C67" s="4">
        <v>348</v>
      </c>
      <c r="D67" s="4">
        <v>341</v>
      </c>
      <c r="E67" s="4">
        <v>365</v>
      </c>
      <c r="F67" s="4">
        <v>357</v>
      </c>
      <c r="G67" s="4">
        <v>372</v>
      </c>
      <c r="H67" s="4">
        <v>386</v>
      </c>
      <c r="I67" s="4">
        <v>384</v>
      </c>
      <c r="J67" s="4">
        <v>388</v>
      </c>
      <c r="K67" s="4">
        <v>407</v>
      </c>
      <c r="L67" s="4">
        <v>419</v>
      </c>
      <c r="M67" s="42">
        <v>429</v>
      </c>
      <c r="N67" s="13">
        <f t="shared" si="1"/>
        <v>381.08333333333331</v>
      </c>
    </row>
    <row r="68" spans="1:14" ht="12" customHeight="1" x14ac:dyDescent="0.2">
      <c r="A68" s="7" t="str">
        <f>'Pregnant Women Participating'!A68</f>
        <v>Wichita, Caddo &amp; Delaware (WCD), OK</v>
      </c>
      <c r="B68" s="13">
        <v>3964</v>
      </c>
      <c r="C68" s="4">
        <v>3868</v>
      </c>
      <c r="D68" s="4">
        <v>3857</v>
      </c>
      <c r="E68" s="4">
        <v>3936</v>
      </c>
      <c r="F68" s="4">
        <v>3843</v>
      </c>
      <c r="G68" s="4">
        <v>3895</v>
      </c>
      <c r="H68" s="4">
        <v>3958</v>
      </c>
      <c r="I68" s="4">
        <v>3932</v>
      </c>
      <c r="J68" s="4">
        <v>3962</v>
      </c>
      <c r="K68" s="4">
        <v>3996</v>
      </c>
      <c r="L68" s="4">
        <v>3974</v>
      </c>
      <c r="M68" s="42">
        <v>3940</v>
      </c>
      <c r="N68" s="13">
        <f t="shared" si="1"/>
        <v>3927.0833333333335</v>
      </c>
    </row>
    <row r="69" spans="1:14" s="17" customFormat="1" ht="24.75" customHeight="1" x14ac:dyDescent="0.2">
      <c r="A69" s="14" t="str">
        <f>'Pregnant Women Participating'!A69</f>
        <v>Southwest Region</v>
      </c>
      <c r="B69" s="16">
        <v>1335288</v>
      </c>
      <c r="C69" s="15">
        <v>1315747</v>
      </c>
      <c r="D69" s="15">
        <v>1305546</v>
      </c>
      <c r="E69" s="15">
        <v>1309586</v>
      </c>
      <c r="F69" s="15">
        <v>1308536</v>
      </c>
      <c r="G69" s="15">
        <v>1314429</v>
      </c>
      <c r="H69" s="15">
        <v>1320811</v>
      </c>
      <c r="I69" s="15">
        <v>1324299</v>
      </c>
      <c r="J69" s="15">
        <v>1324934</v>
      </c>
      <c r="K69" s="15">
        <v>1332909</v>
      </c>
      <c r="L69" s="15">
        <v>1332775</v>
      </c>
      <c r="M69" s="41">
        <v>1338545</v>
      </c>
      <c r="N69" s="16">
        <f t="shared" si="1"/>
        <v>1321950.4166666667</v>
      </c>
    </row>
    <row r="70" spans="1:14" ht="12" customHeight="1" x14ac:dyDescent="0.2">
      <c r="A70" s="7" t="str">
        <f>'Pregnant Women Participating'!A70</f>
        <v>Colorado</v>
      </c>
      <c r="B70" s="13">
        <v>95922</v>
      </c>
      <c r="C70" s="4">
        <v>95095</v>
      </c>
      <c r="D70" s="4">
        <v>94913</v>
      </c>
      <c r="E70" s="4">
        <v>95607</v>
      </c>
      <c r="F70" s="4">
        <v>95678</v>
      </c>
      <c r="G70" s="4">
        <v>96099</v>
      </c>
      <c r="H70" s="4">
        <v>96654</v>
      </c>
      <c r="I70" s="4">
        <v>97017</v>
      </c>
      <c r="J70" s="4">
        <v>96311</v>
      </c>
      <c r="K70" s="4">
        <v>96425</v>
      </c>
      <c r="L70" s="4">
        <v>96668</v>
      </c>
      <c r="M70" s="42">
        <v>96852</v>
      </c>
      <c r="N70" s="13">
        <f t="shared" si="1"/>
        <v>96103.416666666672</v>
      </c>
    </row>
    <row r="71" spans="1:14" ht="12" customHeight="1" x14ac:dyDescent="0.2">
      <c r="A71" s="7" t="str">
        <f>'Pregnant Women Participating'!A71</f>
        <v>Kansas</v>
      </c>
      <c r="B71" s="13">
        <v>50068</v>
      </c>
      <c r="C71" s="4">
        <v>48832</v>
      </c>
      <c r="D71" s="4">
        <v>49259</v>
      </c>
      <c r="E71" s="4">
        <v>49616</v>
      </c>
      <c r="F71" s="4">
        <v>48796</v>
      </c>
      <c r="G71" s="4">
        <v>48812</v>
      </c>
      <c r="H71" s="4">
        <v>49207</v>
      </c>
      <c r="I71" s="4">
        <v>49496</v>
      </c>
      <c r="J71" s="4">
        <v>49221</v>
      </c>
      <c r="K71" s="4">
        <v>49748</v>
      </c>
      <c r="L71" s="4">
        <v>49649</v>
      </c>
      <c r="M71" s="42">
        <v>49689</v>
      </c>
      <c r="N71" s="13">
        <f t="shared" si="1"/>
        <v>49366.083333333336</v>
      </c>
    </row>
    <row r="72" spans="1:14" ht="12" customHeight="1" x14ac:dyDescent="0.2">
      <c r="A72" s="7" t="str">
        <f>'Pregnant Women Participating'!A72</f>
        <v>Missouri</v>
      </c>
      <c r="B72" s="13">
        <v>98703</v>
      </c>
      <c r="C72" s="4">
        <v>96614</v>
      </c>
      <c r="D72" s="4">
        <v>95678</v>
      </c>
      <c r="E72" s="4">
        <v>95307</v>
      </c>
      <c r="F72" s="4">
        <v>94181</v>
      </c>
      <c r="G72" s="4">
        <v>94386</v>
      </c>
      <c r="H72" s="4">
        <v>95401</v>
      </c>
      <c r="I72" s="4">
        <v>95738</v>
      </c>
      <c r="J72" s="4">
        <v>96549</v>
      </c>
      <c r="K72" s="4">
        <v>98040</v>
      </c>
      <c r="L72" s="4">
        <v>97844</v>
      </c>
      <c r="M72" s="42">
        <v>98460</v>
      </c>
      <c r="N72" s="13">
        <f t="shared" si="1"/>
        <v>96408.416666666672</v>
      </c>
    </row>
    <row r="73" spans="1:14" ht="12" customHeight="1" x14ac:dyDescent="0.2">
      <c r="A73" s="7" t="str">
        <f>'Pregnant Women Participating'!A73</f>
        <v>Montana</v>
      </c>
      <c r="B73" s="13">
        <v>13396</v>
      </c>
      <c r="C73" s="4">
        <v>13268</v>
      </c>
      <c r="D73" s="4">
        <v>13164</v>
      </c>
      <c r="E73" s="4">
        <v>13310</v>
      </c>
      <c r="F73" s="4">
        <v>13383</v>
      </c>
      <c r="G73" s="4">
        <v>13448</v>
      </c>
      <c r="H73" s="4">
        <v>13530</v>
      </c>
      <c r="I73" s="4">
        <v>13495</v>
      </c>
      <c r="J73" s="4">
        <v>13502</v>
      </c>
      <c r="K73" s="4">
        <v>13469</v>
      </c>
      <c r="L73" s="4">
        <v>13465</v>
      </c>
      <c r="M73" s="42">
        <v>13519</v>
      </c>
      <c r="N73" s="13">
        <f t="shared" si="1"/>
        <v>13412.416666666666</v>
      </c>
    </row>
    <row r="74" spans="1:14" ht="12" customHeight="1" x14ac:dyDescent="0.2">
      <c r="A74" s="7" t="str">
        <f>'Pregnant Women Participating'!A74</f>
        <v>Nebraska</v>
      </c>
      <c r="B74" s="13">
        <v>37717</v>
      </c>
      <c r="C74" s="4">
        <v>37530</v>
      </c>
      <c r="D74" s="4">
        <v>37097</v>
      </c>
      <c r="E74" s="4">
        <v>37135</v>
      </c>
      <c r="F74" s="4">
        <v>36623</v>
      </c>
      <c r="G74" s="4">
        <v>36540</v>
      </c>
      <c r="H74" s="4">
        <v>36697</v>
      </c>
      <c r="I74" s="4">
        <v>36660</v>
      </c>
      <c r="J74" s="4">
        <v>36712</v>
      </c>
      <c r="K74" s="4">
        <v>36796</v>
      </c>
      <c r="L74" s="4">
        <v>36802</v>
      </c>
      <c r="M74" s="42">
        <v>36864</v>
      </c>
      <c r="N74" s="13">
        <f t="shared" si="1"/>
        <v>36931.083333333336</v>
      </c>
    </row>
    <row r="75" spans="1:14" ht="12" customHeight="1" x14ac:dyDescent="0.2">
      <c r="A75" s="7" t="str">
        <f>'Pregnant Women Participating'!A75</f>
        <v>North Dakota</v>
      </c>
      <c r="B75" s="13">
        <v>10247</v>
      </c>
      <c r="C75" s="4">
        <v>10135</v>
      </c>
      <c r="D75" s="4">
        <v>10030</v>
      </c>
      <c r="E75" s="4">
        <v>10137</v>
      </c>
      <c r="F75" s="4">
        <v>10129</v>
      </c>
      <c r="G75" s="4">
        <v>10075</v>
      </c>
      <c r="H75" s="4">
        <v>10116</v>
      </c>
      <c r="I75" s="4">
        <v>10148</v>
      </c>
      <c r="J75" s="4">
        <v>9995</v>
      </c>
      <c r="K75" s="4">
        <v>10251</v>
      </c>
      <c r="L75" s="4">
        <v>10377</v>
      </c>
      <c r="M75" s="42">
        <v>10388</v>
      </c>
      <c r="N75" s="13">
        <f t="shared" si="1"/>
        <v>10169</v>
      </c>
    </row>
    <row r="76" spans="1:14" ht="12" customHeight="1" x14ac:dyDescent="0.2">
      <c r="A76" s="7" t="str">
        <f>'Pregnant Women Participating'!A76</f>
        <v>South Dakota</v>
      </c>
      <c r="B76" s="13">
        <v>13950</v>
      </c>
      <c r="C76" s="4">
        <v>13797</v>
      </c>
      <c r="D76" s="4">
        <v>13782</v>
      </c>
      <c r="E76" s="4">
        <v>13941</v>
      </c>
      <c r="F76" s="4">
        <v>13797</v>
      </c>
      <c r="G76" s="4">
        <v>13883</v>
      </c>
      <c r="H76" s="4">
        <v>13752</v>
      </c>
      <c r="I76" s="4">
        <v>13797</v>
      </c>
      <c r="J76" s="4">
        <v>13735</v>
      </c>
      <c r="K76" s="4">
        <v>13859</v>
      </c>
      <c r="L76" s="4">
        <v>13848</v>
      </c>
      <c r="M76" s="42">
        <v>13935</v>
      </c>
      <c r="N76" s="13">
        <f t="shared" si="1"/>
        <v>13839.666666666666</v>
      </c>
    </row>
    <row r="77" spans="1:14" ht="12" customHeight="1" x14ac:dyDescent="0.2">
      <c r="A77" s="7" t="str">
        <f>'Pregnant Women Participating'!A77</f>
        <v>Wyoming</v>
      </c>
      <c r="B77" s="13">
        <v>7981</v>
      </c>
      <c r="C77" s="4">
        <v>7992</v>
      </c>
      <c r="D77" s="4">
        <v>7904</v>
      </c>
      <c r="E77" s="4">
        <v>7945</v>
      </c>
      <c r="F77" s="4">
        <v>7912</v>
      </c>
      <c r="G77" s="4">
        <v>7921</v>
      </c>
      <c r="H77" s="4">
        <v>7903</v>
      </c>
      <c r="I77" s="4">
        <v>7884</v>
      </c>
      <c r="J77" s="4">
        <v>7912</v>
      </c>
      <c r="K77" s="4">
        <v>7912</v>
      </c>
      <c r="L77" s="4">
        <v>7857</v>
      </c>
      <c r="M77" s="42">
        <v>7755</v>
      </c>
      <c r="N77" s="13">
        <f t="shared" si="1"/>
        <v>7906.5</v>
      </c>
    </row>
    <row r="78" spans="1:14" ht="12" customHeight="1" x14ac:dyDescent="0.2">
      <c r="A78" s="7" t="str">
        <f>'Pregnant Women Participating'!A78</f>
        <v>Ute Mountain Ute Tribe, CO</v>
      </c>
      <c r="B78" s="13">
        <v>146</v>
      </c>
      <c r="C78" s="4">
        <v>151</v>
      </c>
      <c r="D78" s="4">
        <v>157</v>
      </c>
      <c r="E78" s="4">
        <v>152</v>
      </c>
      <c r="F78" s="4">
        <v>152</v>
      </c>
      <c r="G78" s="4">
        <v>154</v>
      </c>
      <c r="H78" s="4">
        <v>148</v>
      </c>
      <c r="I78" s="4">
        <v>142</v>
      </c>
      <c r="J78" s="4">
        <v>133</v>
      </c>
      <c r="K78" s="4">
        <v>150</v>
      </c>
      <c r="L78" s="4">
        <v>142</v>
      </c>
      <c r="M78" s="42">
        <v>144</v>
      </c>
      <c r="N78" s="13">
        <f t="shared" si="1"/>
        <v>147.58333333333334</v>
      </c>
    </row>
    <row r="79" spans="1:14" ht="12" customHeight="1" x14ac:dyDescent="0.2">
      <c r="A79" s="7" t="str">
        <f>'Pregnant Women Participating'!A79</f>
        <v>Omaha Sioux, NE</v>
      </c>
      <c r="B79" s="13">
        <v>237</v>
      </c>
      <c r="C79" s="4">
        <v>237</v>
      </c>
      <c r="D79" s="4">
        <v>233</v>
      </c>
      <c r="E79" s="4">
        <v>235</v>
      </c>
      <c r="F79" s="4">
        <v>228</v>
      </c>
      <c r="G79" s="4">
        <v>220</v>
      </c>
      <c r="H79" s="4">
        <v>215</v>
      </c>
      <c r="I79" s="4">
        <v>214</v>
      </c>
      <c r="J79" s="4">
        <v>216</v>
      </c>
      <c r="K79" s="4">
        <v>223</v>
      </c>
      <c r="L79" s="4">
        <v>222</v>
      </c>
      <c r="M79" s="42">
        <v>203</v>
      </c>
      <c r="N79" s="13">
        <f t="shared" si="1"/>
        <v>223.58333333333334</v>
      </c>
    </row>
    <row r="80" spans="1:14" ht="12" customHeight="1" x14ac:dyDescent="0.2">
      <c r="A80" s="7" t="str">
        <f>'Pregnant Women Participating'!A80</f>
        <v>Santee Sioux, NE</v>
      </c>
      <c r="B80" s="13">
        <v>60</v>
      </c>
      <c r="C80" s="4">
        <v>64</v>
      </c>
      <c r="D80" s="4">
        <v>62</v>
      </c>
      <c r="E80" s="4">
        <v>65</v>
      </c>
      <c r="F80" s="4">
        <v>63</v>
      </c>
      <c r="G80" s="4">
        <v>68</v>
      </c>
      <c r="H80" s="4">
        <v>65</v>
      </c>
      <c r="I80" s="4">
        <v>64</v>
      </c>
      <c r="J80" s="4">
        <v>55</v>
      </c>
      <c r="K80" s="4">
        <v>63</v>
      </c>
      <c r="L80" s="4">
        <v>63</v>
      </c>
      <c r="M80" s="42">
        <v>68</v>
      </c>
      <c r="N80" s="13">
        <f t="shared" si="1"/>
        <v>63.333333333333336</v>
      </c>
    </row>
    <row r="81" spans="1:14" ht="12" customHeight="1" x14ac:dyDescent="0.2">
      <c r="A81" s="7" t="str">
        <f>'Pregnant Women Participating'!A81</f>
        <v>Winnebago Tribe, NE</v>
      </c>
      <c r="B81" s="13">
        <v>127</v>
      </c>
      <c r="C81" s="4">
        <v>120</v>
      </c>
      <c r="D81" s="4">
        <v>114</v>
      </c>
      <c r="E81" s="4">
        <v>107</v>
      </c>
      <c r="F81" s="4">
        <v>108</v>
      </c>
      <c r="G81" s="4">
        <v>100</v>
      </c>
      <c r="H81" s="4">
        <v>99</v>
      </c>
      <c r="I81" s="4">
        <v>127</v>
      </c>
      <c r="J81" s="4">
        <v>125</v>
      </c>
      <c r="K81" s="4">
        <v>122</v>
      </c>
      <c r="L81" s="4">
        <v>135</v>
      </c>
      <c r="M81" s="42">
        <v>136</v>
      </c>
      <c r="N81" s="13">
        <f t="shared" si="1"/>
        <v>118.33333333333333</v>
      </c>
    </row>
    <row r="82" spans="1:14" ht="12" customHeight="1" x14ac:dyDescent="0.2">
      <c r="A82" s="7" t="str">
        <f>'Pregnant Women Participating'!A82</f>
        <v>Standing Rock Sioux Tribe, ND</v>
      </c>
      <c r="B82" s="13">
        <v>235</v>
      </c>
      <c r="C82" s="4">
        <v>229</v>
      </c>
      <c r="D82" s="4">
        <v>220</v>
      </c>
      <c r="E82" s="4">
        <v>223</v>
      </c>
      <c r="F82" s="4">
        <v>218</v>
      </c>
      <c r="G82" s="4">
        <v>216</v>
      </c>
      <c r="H82" s="4">
        <v>221</v>
      </c>
      <c r="I82" s="4">
        <v>202</v>
      </c>
      <c r="J82" s="4">
        <v>206</v>
      </c>
      <c r="K82" s="4">
        <v>186</v>
      </c>
      <c r="L82" s="4">
        <v>238</v>
      </c>
      <c r="M82" s="42">
        <v>248</v>
      </c>
      <c r="N82" s="13">
        <f t="shared" si="1"/>
        <v>220.16666666666666</v>
      </c>
    </row>
    <row r="83" spans="1:14" ht="12" customHeight="1" x14ac:dyDescent="0.2">
      <c r="A83" s="7" t="str">
        <f>'Pregnant Women Participating'!A83</f>
        <v>Three Affiliated Tribes, ND</v>
      </c>
      <c r="B83" s="13">
        <v>96</v>
      </c>
      <c r="C83" s="4">
        <v>92</v>
      </c>
      <c r="D83" s="4">
        <v>87</v>
      </c>
      <c r="E83" s="4">
        <v>82</v>
      </c>
      <c r="F83" s="4">
        <v>79</v>
      </c>
      <c r="G83" s="4">
        <v>83</v>
      </c>
      <c r="H83" s="4">
        <v>92</v>
      </c>
      <c r="I83" s="4">
        <v>100</v>
      </c>
      <c r="J83" s="4">
        <v>95</v>
      </c>
      <c r="K83" s="4">
        <v>98</v>
      </c>
      <c r="L83" s="4">
        <v>100</v>
      </c>
      <c r="M83" s="42">
        <v>91</v>
      </c>
      <c r="N83" s="13">
        <f t="shared" si="1"/>
        <v>91.25</v>
      </c>
    </row>
    <row r="84" spans="1:14" ht="12" customHeight="1" x14ac:dyDescent="0.2">
      <c r="A84" s="7" t="str">
        <f>'Pregnant Women Participating'!A84</f>
        <v>Cheyenne River Sioux, SD</v>
      </c>
      <c r="B84" s="13">
        <v>473</v>
      </c>
      <c r="C84" s="4">
        <v>468</v>
      </c>
      <c r="D84" s="4">
        <v>440</v>
      </c>
      <c r="E84" s="4">
        <v>444</v>
      </c>
      <c r="F84" s="4">
        <v>437</v>
      </c>
      <c r="G84" s="4">
        <v>449</v>
      </c>
      <c r="H84" s="4">
        <v>459</v>
      </c>
      <c r="I84" s="4">
        <v>441</v>
      </c>
      <c r="J84" s="4">
        <v>439</v>
      </c>
      <c r="K84" s="4">
        <v>444</v>
      </c>
      <c r="L84" s="4">
        <v>437</v>
      </c>
      <c r="M84" s="42">
        <v>450</v>
      </c>
      <c r="N84" s="13">
        <f t="shared" si="1"/>
        <v>448.41666666666669</v>
      </c>
    </row>
    <row r="85" spans="1:14" ht="12" customHeight="1" x14ac:dyDescent="0.2">
      <c r="A85" s="7" t="str">
        <f>'Pregnant Women Participating'!A85</f>
        <v>Rosebud Sioux, SD</v>
      </c>
      <c r="B85" s="13">
        <v>862</v>
      </c>
      <c r="C85" s="4">
        <v>824</v>
      </c>
      <c r="D85" s="4">
        <v>790</v>
      </c>
      <c r="E85" s="4">
        <v>763</v>
      </c>
      <c r="F85" s="4">
        <v>735</v>
      </c>
      <c r="G85" s="4">
        <v>743</v>
      </c>
      <c r="H85" s="4">
        <v>769</v>
      </c>
      <c r="I85" s="4">
        <v>778</v>
      </c>
      <c r="J85" s="4">
        <v>782</v>
      </c>
      <c r="K85" s="4">
        <v>808</v>
      </c>
      <c r="L85" s="4">
        <v>812</v>
      </c>
      <c r="M85" s="42">
        <v>828</v>
      </c>
      <c r="N85" s="13">
        <f t="shared" si="1"/>
        <v>791.16666666666663</v>
      </c>
    </row>
    <row r="86" spans="1:14" ht="12" customHeight="1" x14ac:dyDescent="0.2">
      <c r="A86" s="7" t="str">
        <f>'Pregnant Women Participating'!A86</f>
        <v>Northern Arapahoe, WY</v>
      </c>
      <c r="B86" s="13">
        <v>213</v>
      </c>
      <c r="C86" s="4">
        <v>209</v>
      </c>
      <c r="D86" s="4">
        <v>208</v>
      </c>
      <c r="E86" s="4">
        <v>209</v>
      </c>
      <c r="F86" s="4">
        <v>203</v>
      </c>
      <c r="G86" s="4">
        <v>194</v>
      </c>
      <c r="H86" s="4">
        <v>202</v>
      </c>
      <c r="I86" s="4">
        <v>199</v>
      </c>
      <c r="J86" s="4">
        <v>213</v>
      </c>
      <c r="K86" s="4">
        <v>220</v>
      </c>
      <c r="L86" s="4">
        <v>213</v>
      </c>
      <c r="M86" s="42">
        <v>214</v>
      </c>
      <c r="N86" s="13">
        <f t="shared" si="1"/>
        <v>208.08333333333334</v>
      </c>
    </row>
    <row r="87" spans="1:14" ht="12" customHeight="1" x14ac:dyDescent="0.2">
      <c r="A87" s="7" t="str">
        <f>'Pregnant Women Participating'!A87</f>
        <v>Shoshone Tribe, WY</v>
      </c>
      <c r="B87" s="13">
        <v>92</v>
      </c>
      <c r="C87" s="4">
        <v>82</v>
      </c>
      <c r="D87" s="4">
        <v>85</v>
      </c>
      <c r="E87" s="4">
        <v>87</v>
      </c>
      <c r="F87" s="4">
        <v>83</v>
      </c>
      <c r="G87" s="4">
        <v>83</v>
      </c>
      <c r="H87" s="4">
        <v>94</v>
      </c>
      <c r="I87" s="4">
        <v>95</v>
      </c>
      <c r="J87" s="4">
        <v>102</v>
      </c>
      <c r="K87" s="4">
        <v>106</v>
      </c>
      <c r="L87" s="4">
        <v>101</v>
      </c>
      <c r="M87" s="42">
        <v>106</v>
      </c>
      <c r="N87" s="13">
        <f t="shared" si="1"/>
        <v>93</v>
      </c>
    </row>
    <row r="88" spans="1:14" s="17" customFormat="1" ht="24.75" customHeight="1" x14ac:dyDescent="0.2">
      <c r="A88" s="14" t="str">
        <f>'Pregnant Women Participating'!A88</f>
        <v>Mountain Plains</v>
      </c>
      <c r="B88" s="16">
        <v>330525</v>
      </c>
      <c r="C88" s="15">
        <v>325739</v>
      </c>
      <c r="D88" s="15">
        <v>324223</v>
      </c>
      <c r="E88" s="15">
        <v>325365</v>
      </c>
      <c r="F88" s="15">
        <v>322805</v>
      </c>
      <c r="G88" s="15">
        <v>323474</v>
      </c>
      <c r="H88" s="15">
        <v>325624</v>
      </c>
      <c r="I88" s="15">
        <v>326597</v>
      </c>
      <c r="J88" s="15">
        <v>326303</v>
      </c>
      <c r="K88" s="15">
        <v>328920</v>
      </c>
      <c r="L88" s="15">
        <v>328973</v>
      </c>
      <c r="M88" s="41">
        <v>329950</v>
      </c>
      <c r="N88" s="16">
        <f t="shared" si="1"/>
        <v>326541.5</v>
      </c>
    </row>
    <row r="89" spans="1:14" ht="12" customHeight="1" x14ac:dyDescent="0.2">
      <c r="A89" s="8" t="str">
        <f>'Pregnant Women Participating'!A89</f>
        <v>Alaska</v>
      </c>
      <c r="B89" s="13">
        <v>14508</v>
      </c>
      <c r="C89" s="4">
        <v>14328</v>
      </c>
      <c r="D89" s="4">
        <v>14133</v>
      </c>
      <c r="E89" s="4">
        <v>14205</v>
      </c>
      <c r="F89" s="4">
        <v>14125</v>
      </c>
      <c r="G89" s="4">
        <v>14143</v>
      </c>
      <c r="H89" s="4">
        <v>14079</v>
      </c>
      <c r="I89" s="4">
        <v>14029</v>
      </c>
      <c r="J89" s="4">
        <v>13913</v>
      </c>
      <c r="K89" s="4">
        <v>13774</v>
      </c>
      <c r="L89" s="4">
        <v>13652</v>
      </c>
      <c r="M89" s="42">
        <v>13519</v>
      </c>
      <c r="N89" s="13">
        <f t="shared" si="1"/>
        <v>14034</v>
      </c>
    </row>
    <row r="90" spans="1:14" ht="12" customHeight="1" x14ac:dyDescent="0.2">
      <c r="A90" s="8" t="str">
        <f>'Pregnant Women Participating'!A90</f>
        <v>American Samoa</v>
      </c>
      <c r="B90" s="13">
        <v>4035</v>
      </c>
      <c r="C90" s="4">
        <v>3992</v>
      </c>
      <c r="D90" s="4">
        <v>3988</v>
      </c>
      <c r="E90" s="4">
        <v>3964</v>
      </c>
      <c r="F90" s="4">
        <v>3924</v>
      </c>
      <c r="G90" s="4">
        <v>3939</v>
      </c>
      <c r="H90" s="4">
        <v>3908</v>
      </c>
      <c r="I90" s="4">
        <v>3908</v>
      </c>
      <c r="J90" s="4">
        <v>3915</v>
      </c>
      <c r="K90" s="4">
        <v>3987</v>
      </c>
      <c r="L90" s="4">
        <v>3961</v>
      </c>
      <c r="M90" s="42">
        <v>3925</v>
      </c>
      <c r="N90" s="13">
        <f t="shared" si="1"/>
        <v>3953.8333333333335</v>
      </c>
    </row>
    <row r="91" spans="1:14" ht="12" customHeight="1" x14ac:dyDescent="0.2">
      <c r="A91" s="8" t="str">
        <f>'Pregnant Women Participating'!A91</f>
        <v>California</v>
      </c>
      <c r="B91" s="13">
        <v>1010777</v>
      </c>
      <c r="C91" s="4">
        <v>1001616</v>
      </c>
      <c r="D91" s="4">
        <v>998317</v>
      </c>
      <c r="E91" s="4">
        <v>1004798</v>
      </c>
      <c r="F91" s="4">
        <v>1001399</v>
      </c>
      <c r="G91" s="4">
        <v>1006386</v>
      </c>
      <c r="H91" s="4">
        <v>1008052</v>
      </c>
      <c r="I91" s="4">
        <v>1005293</v>
      </c>
      <c r="J91" s="4">
        <v>1002332</v>
      </c>
      <c r="K91" s="4">
        <v>1006101</v>
      </c>
      <c r="L91" s="4">
        <v>1001145</v>
      </c>
      <c r="M91" s="42">
        <v>998421</v>
      </c>
      <c r="N91" s="13">
        <f t="shared" si="1"/>
        <v>1003719.75</v>
      </c>
    </row>
    <row r="92" spans="1:14" ht="12" customHeight="1" x14ac:dyDescent="0.2">
      <c r="A92" s="8" t="str">
        <f>'Pregnant Women Participating'!A92</f>
        <v>Guam</v>
      </c>
      <c r="B92" s="13">
        <v>6519</v>
      </c>
      <c r="C92" s="4">
        <v>6436</v>
      </c>
      <c r="D92" s="4">
        <v>6373</v>
      </c>
      <c r="E92" s="4">
        <v>6426</v>
      </c>
      <c r="F92" s="4">
        <v>6435</v>
      </c>
      <c r="G92" s="4">
        <v>6434</v>
      </c>
      <c r="H92" s="4">
        <v>6374</v>
      </c>
      <c r="I92" s="4">
        <v>6326</v>
      </c>
      <c r="J92" s="4">
        <v>6244</v>
      </c>
      <c r="K92" s="4">
        <v>6228</v>
      </c>
      <c r="L92" s="4">
        <v>6134</v>
      </c>
      <c r="M92" s="42">
        <v>6203</v>
      </c>
      <c r="N92" s="13">
        <f t="shared" si="1"/>
        <v>6344.333333333333</v>
      </c>
    </row>
    <row r="93" spans="1:14" ht="12" customHeight="1" x14ac:dyDescent="0.2">
      <c r="A93" s="8" t="str">
        <f>'Pregnant Women Participating'!A93</f>
        <v>Hawaii</v>
      </c>
      <c r="B93" s="13">
        <v>25648</v>
      </c>
      <c r="C93" s="4">
        <v>25144</v>
      </c>
      <c r="D93" s="4">
        <v>24915</v>
      </c>
      <c r="E93" s="4">
        <v>25180</v>
      </c>
      <c r="F93" s="4">
        <v>25010</v>
      </c>
      <c r="G93" s="4">
        <v>24931</v>
      </c>
      <c r="H93" s="4">
        <v>24904</v>
      </c>
      <c r="I93" s="4">
        <v>24881</v>
      </c>
      <c r="J93" s="4">
        <v>24827</v>
      </c>
      <c r="K93" s="4">
        <v>25365</v>
      </c>
      <c r="L93" s="4">
        <v>25137</v>
      </c>
      <c r="M93" s="42">
        <v>25387</v>
      </c>
      <c r="N93" s="13">
        <f t="shared" si="1"/>
        <v>25110.75</v>
      </c>
    </row>
    <row r="94" spans="1:14" ht="12" customHeight="1" x14ac:dyDescent="0.2">
      <c r="A94" s="8" t="str">
        <f>'Pregnant Women Participating'!A94</f>
        <v>Idaho</v>
      </c>
      <c r="B94" s="13">
        <v>32380</v>
      </c>
      <c r="C94" s="4">
        <v>32200</v>
      </c>
      <c r="D94" s="4">
        <v>32162</v>
      </c>
      <c r="E94" s="4">
        <v>32259</v>
      </c>
      <c r="F94" s="4">
        <v>32274</v>
      </c>
      <c r="G94" s="4">
        <v>32589</v>
      </c>
      <c r="H94" s="4">
        <v>32589</v>
      </c>
      <c r="I94" s="4">
        <v>32460</v>
      </c>
      <c r="J94" s="4">
        <v>32300</v>
      </c>
      <c r="K94" s="4">
        <v>32630</v>
      </c>
      <c r="L94" s="4">
        <v>32540</v>
      </c>
      <c r="M94" s="42">
        <v>33617</v>
      </c>
      <c r="N94" s="13">
        <f t="shared" si="1"/>
        <v>32500</v>
      </c>
    </row>
    <row r="95" spans="1:14" ht="12" customHeight="1" x14ac:dyDescent="0.2">
      <c r="A95" s="8" t="str">
        <f>'Pregnant Women Participating'!A95</f>
        <v>Nevada</v>
      </c>
      <c r="B95" s="13">
        <v>56100</v>
      </c>
      <c r="C95" s="4">
        <v>55317</v>
      </c>
      <c r="D95" s="4">
        <v>55038</v>
      </c>
      <c r="E95" s="4">
        <v>55393</v>
      </c>
      <c r="F95" s="4">
        <v>54930</v>
      </c>
      <c r="G95" s="4">
        <v>55004</v>
      </c>
      <c r="H95" s="4">
        <v>55299</v>
      </c>
      <c r="I95" s="4">
        <v>55458</v>
      </c>
      <c r="J95" s="4">
        <v>55245</v>
      </c>
      <c r="K95" s="4">
        <v>55572</v>
      </c>
      <c r="L95" s="4">
        <v>55681</v>
      </c>
      <c r="M95" s="42">
        <v>55854</v>
      </c>
      <c r="N95" s="13">
        <f t="shared" si="1"/>
        <v>55407.583333333336</v>
      </c>
    </row>
    <row r="96" spans="1:14" ht="12" customHeight="1" x14ac:dyDescent="0.2">
      <c r="A96" s="8" t="str">
        <f>'Pregnant Women Participating'!A96</f>
        <v>Oregon</v>
      </c>
      <c r="B96" s="13">
        <v>80756</v>
      </c>
      <c r="C96" s="4">
        <v>80107</v>
      </c>
      <c r="D96" s="4">
        <v>80099</v>
      </c>
      <c r="E96" s="4">
        <v>81074</v>
      </c>
      <c r="F96" s="4">
        <v>80618</v>
      </c>
      <c r="G96" s="4">
        <v>80958</v>
      </c>
      <c r="H96" s="4">
        <v>81134</v>
      </c>
      <c r="I96" s="4">
        <v>81354</v>
      </c>
      <c r="J96" s="4">
        <v>81625</v>
      </c>
      <c r="K96" s="4">
        <v>82653</v>
      </c>
      <c r="L96" s="4">
        <v>82807</v>
      </c>
      <c r="M96" s="42">
        <v>83597</v>
      </c>
      <c r="N96" s="13">
        <f t="shared" si="1"/>
        <v>81398.5</v>
      </c>
    </row>
    <row r="97" spans="1:14" ht="12" customHeight="1" x14ac:dyDescent="0.2">
      <c r="A97" s="8" t="str">
        <f>'Pregnant Women Participating'!A97</f>
        <v>Washington</v>
      </c>
      <c r="B97" s="13">
        <v>138901</v>
      </c>
      <c r="C97" s="4">
        <v>137959</v>
      </c>
      <c r="D97" s="4">
        <v>138313</v>
      </c>
      <c r="E97" s="4">
        <v>140929</v>
      </c>
      <c r="F97" s="4">
        <v>140967</v>
      </c>
      <c r="G97" s="4">
        <v>142593</v>
      </c>
      <c r="H97" s="4">
        <v>143173</v>
      </c>
      <c r="I97" s="4">
        <v>143484</v>
      </c>
      <c r="J97" s="4">
        <v>142484</v>
      </c>
      <c r="K97" s="4">
        <v>142999</v>
      </c>
      <c r="L97" s="4">
        <v>142238</v>
      </c>
      <c r="M97" s="42">
        <v>142362</v>
      </c>
      <c r="N97" s="13">
        <f t="shared" si="1"/>
        <v>141366.83333333334</v>
      </c>
    </row>
    <row r="98" spans="1:14" ht="12" customHeight="1" x14ac:dyDescent="0.2">
      <c r="A98" s="8" t="str">
        <f>'Pregnant Women Participating'!A98</f>
        <v>Northern Marianas</v>
      </c>
      <c r="B98" s="13">
        <v>2656</v>
      </c>
      <c r="C98" s="4">
        <v>2624</v>
      </c>
      <c r="D98" s="4">
        <v>2662</v>
      </c>
      <c r="E98" s="4">
        <v>2674</v>
      </c>
      <c r="F98" s="4">
        <v>2627</v>
      </c>
      <c r="G98" s="4">
        <v>2621</v>
      </c>
      <c r="H98" s="4">
        <v>2622</v>
      </c>
      <c r="I98" s="4">
        <v>2588</v>
      </c>
      <c r="J98" s="4">
        <v>2506</v>
      </c>
      <c r="K98" s="4">
        <v>2521</v>
      </c>
      <c r="L98" s="4">
        <v>2502</v>
      </c>
      <c r="M98" s="42">
        <v>2493</v>
      </c>
      <c r="N98" s="13">
        <f t="shared" si="1"/>
        <v>2591.3333333333335</v>
      </c>
    </row>
    <row r="99" spans="1:14" ht="12" customHeight="1" x14ac:dyDescent="0.2">
      <c r="A99" s="8" t="str">
        <f>'Pregnant Women Participating'!A99</f>
        <v>Inter-Tribal Council, NV</v>
      </c>
      <c r="B99" s="13">
        <v>426</v>
      </c>
      <c r="C99" s="4">
        <v>419</v>
      </c>
      <c r="D99" s="4">
        <v>425</v>
      </c>
      <c r="E99" s="4">
        <v>442</v>
      </c>
      <c r="F99" s="4">
        <v>451</v>
      </c>
      <c r="G99" s="4">
        <v>452</v>
      </c>
      <c r="H99" s="4">
        <v>479</v>
      </c>
      <c r="I99" s="4">
        <v>477</v>
      </c>
      <c r="J99" s="4">
        <v>462</v>
      </c>
      <c r="K99" s="4">
        <v>469</v>
      </c>
      <c r="L99" s="4">
        <v>471</v>
      </c>
      <c r="M99" s="42">
        <v>440</v>
      </c>
      <c r="N99" s="13">
        <f t="shared" si="1"/>
        <v>451.08333333333331</v>
      </c>
    </row>
    <row r="100" spans="1:14" s="17" customFormat="1" ht="24.75" customHeight="1" x14ac:dyDescent="0.2">
      <c r="A100" s="14" t="str">
        <f>'Pregnant Women Participating'!A100</f>
        <v>Western Region</v>
      </c>
      <c r="B100" s="16">
        <v>1372706</v>
      </c>
      <c r="C100" s="15">
        <v>1360142</v>
      </c>
      <c r="D100" s="15">
        <v>1356425</v>
      </c>
      <c r="E100" s="15">
        <v>1367344</v>
      </c>
      <c r="F100" s="15">
        <v>1362760</v>
      </c>
      <c r="G100" s="15">
        <v>1370050</v>
      </c>
      <c r="H100" s="15">
        <v>1372613</v>
      </c>
      <c r="I100" s="15">
        <v>1370258</v>
      </c>
      <c r="J100" s="15">
        <v>1365853</v>
      </c>
      <c r="K100" s="15">
        <v>1372299</v>
      </c>
      <c r="L100" s="15">
        <v>1366268</v>
      </c>
      <c r="M100" s="41">
        <v>1365818</v>
      </c>
      <c r="N100" s="16">
        <f t="shared" si="1"/>
        <v>1366878</v>
      </c>
    </row>
    <row r="101" spans="1:14" s="25" customFormat="1" ht="16.5" customHeight="1" thickBot="1" x14ac:dyDescent="0.25">
      <c r="A101" s="22" t="str">
        <f>'Pregnant Women Participating'!A101</f>
        <v>TOTAL</v>
      </c>
      <c r="B101" s="23">
        <v>6907746</v>
      </c>
      <c r="C101" s="24">
        <v>6829321</v>
      </c>
      <c r="D101" s="24">
        <v>6784734</v>
      </c>
      <c r="E101" s="24">
        <v>6821144</v>
      </c>
      <c r="F101" s="24">
        <v>6801092</v>
      </c>
      <c r="G101" s="24">
        <v>6850834</v>
      </c>
      <c r="H101" s="24">
        <v>6877211</v>
      </c>
      <c r="I101" s="24">
        <v>6894185</v>
      </c>
      <c r="J101" s="24">
        <v>6883193</v>
      </c>
      <c r="K101" s="24">
        <v>6923316</v>
      </c>
      <c r="L101" s="24">
        <v>6895316</v>
      </c>
      <c r="M101" s="43">
        <v>6903718</v>
      </c>
      <c r="N101" s="23">
        <f t="shared" si="1"/>
        <v>6864317.5</v>
      </c>
    </row>
    <row r="102" spans="1:14" ht="12.75" customHeight="1" thickTop="1" x14ac:dyDescent="0.2">
      <c r="A102" s="9"/>
    </row>
    <row r="103" spans="1:14" x14ac:dyDescent="0.2">
      <c r="A103" s="9"/>
    </row>
    <row r="104" spans="1:14" s="27" customFormat="1" ht="12.75" x14ac:dyDescent="0.2">
      <c r="A104" s="26" t="s">
        <v>1</v>
      </c>
    </row>
  </sheetData>
  <phoneticPr fontId="1" type="noConversion"/>
  <pageMargins left="0.5" right="0.5" top="0.5" bottom="0.5" header="0.5" footer="0.3"/>
  <pageSetup scale="91" fitToHeight="0" orientation="landscape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">
    <pageSetUpPr fitToPage="1"/>
  </sheetPr>
  <dimension ref="A1:O176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13" width="11.7109375" style="5" customWidth="1"/>
    <col min="14" max="14" width="13.7109375" style="5" customWidth="1"/>
    <col min="15" max="16384" width="9.140625" style="3"/>
  </cols>
  <sheetData>
    <row r="1" spans="1:15" ht="12" customHeight="1" x14ac:dyDescent="0.2">
      <c r="A1" s="10" t="s">
        <v>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5" ht="12" customHeight="1" x14ac:dyDescent="0.2">
      <c r="A2" s="10" t="str">
        <f>'Pregnant Women Participating'!A2</f>
        <v>FISCAL YEAR 2025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5" ht="12" customHeight="1" x14ac:dyDescent="0.2">
      <c r="A3" s="1" t="str">
        <f>'Pregnant Women Participating'!A3</f>
        <v>Data as of December 12, 2025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5" ht="12" customHeight="1" x14ac:dyDescent="0.2">
      <c r="A4" s="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15" ht="24" customHeight="1" x14ac:dyDescent="0.2">
      <c r="A5" s="6" t="s">
        <v>0</v>
      </c>
      <c r="B5" s="18">
        <f>DATE(RIGHT(A2,4)-1,10,1)</f>
        <v>45566</v>
      </c>
      <c r="C5" s="19">
        <f>DATE(RIGHT(A2,4)-1,11,1)</f>
        <v>45597</v>
      </c>
      <c r="D5" s="19">
        <f>DATE(RIGHT(A2,4)-1,12,1)</f>
        <v>45627</v>
      </c>
      <c r="E5" s="19">
        <f>DATE(RIGHT(A2,4),1,1)</f>
        <v>45658</v>
      </c>
      <c r="F5" s="19">
        <f>DATE(RIGHT(A2,4),2,1)</f>
        <v>45689</v>
      </c>
      <c r="G5" s="19">
        <f>DATE(RIGHT(A2,4),3,1)</f>
        <v>45717</v>
      </c>
      <c r="H5" s="19">
        <f>DATE(RIGHT(A2,4),4,1)</f>
        <v>45748</v>
      </c>
      <c r="I5" s="19">
        <f>DATE(RIGHT(A2,4),5,1)</f>
        <v>45778</v>
      </c>
      <c r="J5" s="19">
        <f>DATE(RIGHT(A2,4),6,1)</f>
        <v>45809</v>
      </c>
      <c r="K5" s="19">
        <f>DATE(RIGHT(A2,4),7,1)</f>
        <v>45839</v>
      </c>
      <c r="L5" s="19">
        <f>DATE(RIGHT(A2,4),8,1)</f>
        <v>45870</v>
      </c>
      <c r="M5" s="19">
        <f>DATE(RIGHT(A2,4),9,1)</f>
        <v>45901</v>
      </c>
      <c r="N5" s="33" t="s">
        <v>22</v>
      </c>
    </row>
    <row r="6" spans="1:15" ht="12" customHeight="1" x14ac:dyDescent="0.2">
      <c r="A6" s="7" t="str">
        <f>'Pregnant Women Participating'!A6</f>
        <v>Connecticut</v>
      </c>
      <c r="B6" s="34">
        <v>60.247599999999998</v>
      </c>
      <c r="C6" s="35">
        <v>62.2926</v>
      </c>
      <c r="D6" s="35">
        <v>62.834299999999999</v>
      </c>
      <c r="E6" s="35">
        <v>66.409300000000002</v>
      </c>
      <c r="F6" s="35">
        <v>55.2746</v>
      </c>
      <c r="G6" s="35">
        <v>68.109700000000004</v>
      </c>
      <c r="H6" s="35">
        <v>63</v>
      </c>
      <c r="I6" s="35">
        <v>63.345700000000001</v>
      </c>
      <c r="J6" s="35">
        <v>61.580399999999997</v>
      </c>
      <c r="K6" s="35">
        <v>64.181899999999999</v>
      </c>
      <c r="L6" s="35">
        <v>63.539700000000003</v>
      </c>
      <c r="M6" s="46">
        <v>61.2181</v>
      </c>
      <c r="N6" s="51">
        <f>IF(SUM('Total Number of Participants'!B6:M6)&gt;0,'Food Costs'!N6/SUM('Total Number of Participants'!B6:M6)," ")</f>
        <v>62.677601779423277</v>
      </c>
      <c r="O6" s="5"/>
    </row>
    <row r="7" spans="1:15" ht="12" customHeight="1" x14ac:dyDescent="0.2">
      <c r="A7" s="7" t="str">
        <f>'Pregnant Women Participating'!A7</f>
        <v>Maine</v>
      </c>
      <c r="B7" s="34">
        <v>58.792099999999998</v>
      </c>
      <c r="C7" s="35">
        <v>56.752400000000002</v>
      </c>
      <c r="D7" s="35">
        <v>58.960900000000002</v>
      </c>
      <c r="E7" s="35">
        <v>61.836799999999997</v>
      </c>
      <c r="F7" s="35">
        <v>52.244199999999999</v>
      </c>
      <c r="G7" s="35">
        <v>62.382300000000001</v>
      </c>
      <c r="H7" s="35">
        <v>61.155799999999999</v>
      </c>
      <c r="I7" s="35">
        <v>59.012300000000003</v>
      </c>
      <c r="J7" s="35">
        <v>56.680399999999999</v>
      </c>
      <c r="K7" s="35">
        <v>56.335799999999999</v>
      </c>
      <c r="L7" s="35">
        <v>51.707799999999999</v>
      </c>
      <c r="M7" s="46">
        <v>49.990200000000002</v>
      </c>
      <c r="N7" s="51">
        <f>IF(SUM('Total Number of Participants'!B7:M7)&gt;0,'Food Costs'!N7/SUM('Total Number of Participants'!B7:M7)," ")</f>
        <v>57.132765103814563</v>
      </c>
      <c r="O7" s="5"/>
    </row>
    <row r="8" spans="1:15" ht="12" customHeight="1" x14ac:dyDescent="0.2">
      <c r="A8" s="7" t="str">
        <f>'Pregnant Women Participating'!A8</f>
        <v>Massachusetts</v>
      </c>
      <c r="B8" s="34">
        <v>55.961100000000002</v>
      </c>
      <c r="C8" s="35">
        <v>54.956699999999998</v>
      </c>
      <c r="D8" s="35">
        <v>55.460599999999999</v>
      </c>
      <c r="E8" s="35">
        <v>58.444899999999997</v>
      </c>
      <c r="F8" s="35">
        <v>56.3247</v>
      </c>
      <c r="G8" s="35">
        <v>57.654800000000002</v>
      </c>
      <c r="H8" s="35">
        <v>58.385199999999998</v>
      </c>
      <c r="I8" s="35">
        <v>56.696100000000001</v>
      </c>
      <c r="J8" s="35">
        <v>57.331200000000003</v>
      </c>
      <c r="K8" s="35">
        <v>61.847299999999997</v>
      </c>
      <c r="L8" s="35">
        <v>60.714500000000001</v>
      </c>
      <c r="M8" s="46">
        <v>58.684100000000001</v>
      </c>
      <c r="N8" s="51">
        <f>IF(SUM('Total Number of Participants'!B8:M8)&gt;0,'Food Costs'!N8/SUM('Total Number of Participants'!B8:M8)," ")</f>
        <v>57.690577205272888</v>
      </c>
      <c r="O8" s="5"/>
    </row>
    <row r="9" spans="1:15" ht="12" customHeight="1" x14ac:dyDescent="0.2">
      <c r="A9" s="7" t="str">
        <f>'Pregnant Women Participating'!A9</f>
        <v>New Hampshire</v>
      </c>
      <c r="B9" s="34">
        <v>49.526200000000003</v>
      </c>
      <c r="C9" s="35">
        <v>49.326799999999999</v>
      </c>
      <c r="D9" s="35">
        <v>49.103400000000001</v>
      </c>
      <c r="E9" s="35">
        <v>51.943899999999999</v>
      </c>
      <c r="F9" s="35">
        <v>48.473199999999999</v>
      </c>
      <c r="G9" s="35">
        <v>49.264800000000001</v>
      </c>
      <c r="H9" s="35">
        <v>50.744399999999999</v>
      </c>
      <c r="I9" s="35">
        <v>48.352899999999998</v>
      </c>
      <c r="J9" s="35">
        <v>49.817399999999999</v>
      </c>
      <c r="K9" s="35">
        <v>49.7697</v>
      </c>
      <c r="L9" s="35">
        <v>50.386099999999999</v>
      </c>
      <c r="M9" s="46">
        <v>49.3018</v>
      </c>
      <c r="N9" s="51">
        <f>IF(SUM('Total Number of Participants'!B9:M9)&gt;0,'Food Costs'!N9/SUM('Total Number of Participants'!B9:M9)," ")</f>
        <v>49.668405670426921</v>
      </c>
      <c r="O9" s="5"/>
    </row>
    <row r="10" spans="1:15" ht="12" customHeight="1" x14ac:dyDescent="0.2">
      <c r="A10" s="7" t="str">
        <f>'Pregnant Women Participating'!A10</f>
        <v>New York</v>
      </c>
      <c r="B10" s="34">
        <v>78.586600000000004</v>
      </c>
      <c r="C10" s="35">
        <v>77.365799999999993</v>
      </c>
      <c r="D10" s="35">
        <v>78.3887</v>
      </c>
      <c r="E10" s="35">
        <v>81.992500000000007</v>
      </c>
      <c r="F10" s="35">
        <v>81.566699999999997</v>
      </c>
      <c r="G10" s="35">
        <v>80.555499999999995</v>
      </c>
      <c r="H10" s="35">
        <v>80.44</v>
      </c>
      <c r="I10" s="35">
        <v>77.488299999999995</v>
      </c>
      <c r="J10" s="35">
        <v>77.5154</v>
      </c>
      <c r="K10" s="35">
        <v>77.401899999999998</v>
      </c>
      <c r="L10" s="35">
        <v>78.863100000000003</v>
      </c>
      <c r="M10" s="46">
        <v>77.416899999999998</v>
      </c>
      <c r="N10" s="51">
        <f>IF(SUM('Total Number of Participants'!B10:M10)&gt;0,'Food Costs'!N10/SUM('Total Number of Participants'!B10:M10)," ")</f>
        <v>78.96367681349318</v>
      </c>
      <c r="O10" s="5"/>
    </row>
    <row r="11" spans="1:15" ht="12" customHeight="1" x14ac:dyDescent="0.2">
      <c r="A11" s="7" t="str">
        <f>'Pregnant Women Participating'!A11</f>
        <v>Rhode Island</v>
      </c>
      <c r="B11" s="34">
        <v>59.985100000000003</v>
      </c>
      <c r="C11" s="35">
        <v>60.259500000000003</v>
      </c>
      <c r="D11" s="35">
        <v>62.079700000000003</v>
      </c>
      <c r="E11" s="35">
        <v>62.341200000000001</v>
      </c>
      <c r="F11" s="35">
        <v>63.4255</v>
      </c>
      <c r="G11" s="35">
        <v>61.302900000000001</v>
      </c>
      <c r="H11" s="35">
        <v>62.898200000000003</v>
      </c>
      <c r="I11" s="35">
        <v>64.108699999999999</v>
      </c>
      <c r="J11" s="35">
        <v>60.522399999999998</v>
      </c>
      <c r="K11" s="35">
        <v>63.947699999999998</v>
      </c>
      <c r="L11" s="35">
        <v>62.946399999999997</v>
      </c>
      <c r="M11" s="46">
        <v>62.838999999999999</v>
      </c>
      <c r="N11" s="51">
        <f>IF(SUM('Total Number of Participants'!B11:M11)&gt;0,'Food Costs'!N11/SUM('Total Number of Participants'!B11:M11)," ")</f>
        <v>62.221781625755227</v>
      </c>
      <c r="O11" s="5"/>
    </row>
    <row r="12" spans="1:15" ht="12" customHeight="1" x14ac:dyDescent="0.2">
      <c r="A12" s="7" t="str">
        <f>'Pregnant Women Participating'!A12</f>
        <v>Vermont</v>
      </c>
      <c r="B12" s="34">
        <v>43.2044</v>
      </c>
      <c r="C12" s="35">
        <v>53.368099999999998</v>
      </c>
      <c r="D12" s="35">
        <v>55.213500000000003</v>
      </c>
      <c r="E12" s="35">
        <v>70.267600000000002</v>
      </c>
      <c r="F12" s="35">
        <v>40.815199999999997</v>
      </c>
      <c r="G12" s="35">
        <v>53.322699999999998</v>
      </c>
      <c r="H12" s="35">
        <v>55.391399999999997</v>
      </c>
      <c r="I12" s="35">
        <v>56.710900000000002</v>
      </c>
      <c r="J12" s="35">
        <v>61.744100000000003</v>
      </c>
      <c r="K12" s="35">
        <v>62.069699999999997</v>
      </c>
      <c r="L12" s="35">
        <v>62.165100000000002</v>
      </c>
      <c r="M12" s="46">
        <v>61.626399999999997</v>
      </c>
      <c r="N12" s="51">
        <f>IF(SUM('Total Number of Participants'!B12:M12)&gt;0,'Food Costs'!N12/SUM('Total Number of Participants'!B12:M12)," ")</f>
        <v>56.340926597554322</v>
      </c>
      <c r="O12" s="5"/>
    </row>
    <row r="13" spans="1:15" ht="12" customHeight="1" x14ac:dyDescent="0.2">
      <c r="A13" s="7" t="str">
        <f>'Pregnant Women Participating'!A13</f>
        <v>Virgin Islands</v>
      </c>
      <c r="B13" s="34">
        <v>61.7376</v>
      </c>
      <c r="C13" s="35">
        <v>108.35080000000001</v>
      </c>
      <c r="D13" s="35">
        <v>58.618600000000001</v>
      </c>
      <c r="E13" s="35">
        <v>112.40519999999999</v>
      </c>
      <c r="F13" s="35">
        <v>88.020799999999994</v>
      </c>
      <c r="G13" s="35">
        <v>94.172899999999998</v>
      </c>
      <c r="H13" s="35">
        <v>81.206900000000005</v>
      </c>
      <c r="I13" s="35">
        <v>118.739</v>
      </c>
      <c r="J13" s="35">
        <v>96.362499999999997</v>
      </c>
      <c r="K13" s="35">
        <v>136.22919999999999</v>
      </c>
      <c r="L13" s="35">
        <v>136.14240000000001</v>
      </c>
      <c r="M13" s="46">
        <v>132.44110000000001</v>
      </c>
      <c r="N13" s="51">
        <f>IF(SUM('Total Number of Participants'!B13:M13)&gt;0,'Food Costs'!N13/SUM('Total Number of Participants'!B13:M13)," ")</f>
        <v>101.87900654472227</v>
      </c>
      <c r="O13" s="5"/>
    </row>
    <row r="14" spans="1:15" ht="12" customHeight="1" x14ac:dyDescent="0.2">
      <c r="A14" s="7" t="str">
        <f>'Pregnant Women Participating'!A14</f>
        <v>Pleasant Point, ME</v>
      </c>
      <c r="B14" s="34">
        <v>65.157899999999998</v>
      </c>
      <c r="C14" s="35">
        <v>60.8889</v>
      </c>
      <c r="D14" s="35">
        <v>61.823500000000003</v>
      </c>
      <c r="E14" s="35">
        <v>88.184200000000004</v>
      </c>
      <c r="F14" s="35">
        <v>67.666700000000006</v>
      </c>
      <c r="G14" s="35">
        <v>65.416700000000006</v>
      </c>
      <c r="H14" s="35">
        <v>60.359000000000002</v>
      </c>
      <c r="I14" s="35">
        <v>74.270300000000006</v>
      </c>
      <c r="J14" s="35">
        <v>77.684200000000004</v>
      </c>
      <c r="K14" s="35">
        <v>141.9512</v>
      </c>
      <c r="L14" s="35">
        <v>141.9512</v>
      </c>
      <c r="M14" s="46">
        <v>135.34880000000001</v>
      </c>
      <c r="N14" s="51">
        <f>IF(SUM('Total Number of Participants'!B14:M14)&gt;0,'Food Costs'!N14/SUM('Total Number of Participants'!B14:M14)," ")</f>
        <v>88.459518599562358</v>
      </c>
      <c r="O14" s="5"/>
    </row>
    <row r="15" spans="1:15" s="17" customFormat="1" ht="24.75" customHeight="1" x14ac:dyDescent="0.2">
      <c r="A15" s="14" t="str">
        <f>'Pregnant Women Participating'!A15</f>
        <v>Northeast Region</v>
      </c>
      <c r="B15" s="36">
        <v>70.970500000000001</v>
      </c>
      <c r="C15" s="37">
        <v>70.423199999999994</v>
      </c>
      <c r="D15" s="37">
        <v>71.206500000000005</v>
      </c>
      <c r="E15" s="37">
        <v>74.931100000000001</v>
      </c>
      <c r="F15" s="37">
        <v>72.652000000000001</v>
      </c>
      <c r="G15" s="37">
        <v>73.658699999999996</v>
      </c>
      <c r="H15" s="37">
        <v>73.384299999999996</v>
      </c>
      <c r="I15" s="37">
        <v>71.257800000000003</v>
      </c>
      <c r="J15" s="37">
        <v>71.130700000000004</v>
      </c>
      <c r="K15" s="37">
        <v>72.2607</v>
      </c>
      <c r="L15" s="37">
        <v>72.845799999999997</v>
      </c>
      <c r="M15" s="45">
        <v>71.264700000000005</v>
      </c>
      <c r="N15" s="52">
        <f>IF(SUM('Total Number of Participants'!B15:M15)&gt;0,'Food Costs'!N15/SUM('Total Number of Participants'!B15:M15)," ")</f>
        <v>72.167823186588592</v>
      </c>
      <c r="O15" s="5"/>
    </row>
    <row r="16" spans="1:15" ht="12" customHeight="1" x14ac:dyDescent="0.2">
      <c r="A16" s="7" t="str">
        <f>'Pregnant Women Participating'!A16</f>
        <v>Delaware</v>
      </c>
      <c r="B16" s="34">
        <v>45.3322</v>
      </c>
      <c r="C16" s="35">
        <v>44.258200000000002</v>
      </c>
      <c r="D16" s="35">
        <v>45.1798</v>
      </c>
      <c r="E16" s="35">
        <v>48.456499999999998</v>
      </c>
      <c r="F16" s="35">
        <v>44.146999999999998</v>
      </c>
      <c r="G16" s="35">
        <v>32.423400000000001</v>
      </c>
      <c r="H16" s="35">
        <v>69.6006</v>
      </c>
      <c r="I16" s="35">
        <v>52.580300000000001</v>
      </c>
      <c r="J16" s="35">
        <v>52.963700000000003</v>
      </c>
      <c r="K16" s="35">
        <v>36.045499999999997</v>
      </c>
      <c r="L16" s="35">
        <v>53.1935</v>
      </c>
      <c r="M16" s="46">
        <v>52.779499999999999</v>
      </c>
      <c r="N16" s="51">
        <f>IF(SUM('Total Number of Participants'!B16:M16)&gt;0,'Food Costs'!N16/SUM('Total Number of Participants'!B16:M16)," ")</f>
        <v>48.069750628592594</v>
      </c>
      <c r="O16" s="5"/>
    </row>
    <row r="17" spans="1:15" ht="12" customHeight="1" x14ac:dyDescent="0.2">
      <c r="A17" s="7" t="str">
        <f>'Pregnant Women Participating'!A17</f>
        <v>District of Columbia</v>
      </c>
      <c r="B17" s="34">
        <v>55.099899999999998</v>
      </c>
      <c r="C17" s="35">
        <v>76.014499999999998</v>
      </c>
      <c r="D17" s="35">
        <v>81.0167</v>
      </c>
      <c r="E17" s="35">
        <v>5.8529</v>
      </c>
      <c r="F17" s="35">
        <v>46.7239</v>
      </c>
      <c r="G17" s="35">
        <v>56.317700000000002</v>
      </c>
      <c r="H17" s="35">
        <v>78.847700000000003</v>
      </c>
      <c r="I17" s="35">
        <v>42.049900000000001</v>
      </c>
      <c r="J17" s="35">
        <v>62.301900000000003</v>
      </c>
      <c r="K17" s="35">
        <v>63.388300000000001</v>
      </c>
      <c r="L17" s="35">
        <v>57.395099999999999</v>
      </c>
      <c r="M17" s="46">
        <v>52.721299999999999</v>
      </c>
      <c r="N17" s="51">
        <f>IF(SUM('Total Number of Participants'!B17:M17)&gt;0,'Food Costs'!N17/SUM('Total Number of Participants'!B17:M17)," ")</f>
        <v>56.45892596614415</v>
      </c>
      <c r="O17" s="5"/>
    </row>
    <row r="18" spans="1:15" ht="12" customHeight="1" x14ac:dyDescent="0.2">
      <c r="A18" s="7" t="str">
        <f>'Pregnant Women Participating'!A18</f>
        <v>Maryland</v>
      </c>
      <c r="B18" s="34">
        <v>61.531100000000002</v>
      </c>
      <c r="C18" s="35">
        <v>82.320700000000002</v>
      </c>
      <c r="D18" s="35">
        <v>62.588900000000002</v>
      </c>
      <c r="E18" s="35">
        <v>43.260399999999997</v>
      </c>
      <c r="F18" s="35">
        <v>62.555700000000002</v>
      </c>
      <c r="G18" s="35">
        <v>64.194299999999998</v>
      </c>
      <c r="H18" s="35">
        <v>70.272300000000001</v>
      </c>
      <c r="I18" s="35">
        <v>68.598799999999997</v>
      </c>
      <c r="J18" s="35">
        <v>68.796300000000002</v>
      </c>
      <c r="K18" s="35">
        <v>68.262299999999996</v>
      </c>
      <c r="L18" s="35">
        <v>67.713499999999996</v>
      </c>
      <c r="M18" s="46">
        <v>66.391099999999994</v>
      </c>
      <c r="N18" s="51">
        <f>IF(SUM('Total Number of Participants'!B18:M18)&gt;0,'Food Costs'!N18/SUM('Total Number of Participants'!B18:M18)," ")</f>
        <v>65.5493506325749</v>
      </c>
      <c r="O18" s="5"/>
    </row>
    <row r="19" spans="1:15" ht="12" customHeight="1" x14ac:dyDescent="0.2">
      <c r="A19" s="7" t="str">
        <f>'Pregnant Women Participating'!A19</f>
        <v>New Jersey</v>
      </c>
      <c r="B19" s="34">
        <v>83.467399999999998</v>
      </c>
      <c r="C19" s="35">
        <v>83.443700000000007</v>
      </c>
      <c r="D19" s="35">
        <v>84.786500000000004</v>
      </c>
      <c r="E19" s="35">
        <v>88.501400000000004</v>
      </c>
      <c r="F19" s="35">
        <v>88.489599999999996</v>
      </c>
      <c r="G19" s="35">
        <v>87.356999999999999</v>
      </c>
      <c r="H19" s="35">
        <v>88.697199999999995</v>
      </c>
      <c r="I19" s="35">
        <v>84.5535</v>
      </c>
      <c r="J19" s="35">
        <v>85.200100000000006</v>
      </c>
      <c r="K19" s="35">
        <v>85.239400000000003</v>
      </c>
      <c r="L19" s="35">
        <v>85.907799999999995</v>
      </c>
      <c r="M19" s="46">
        <v>83.403700000000001</v>
      </c>
      <c r="N19" s="51">
        <f>IF(SUM('Total Number of Participants'!B19:M19)&gt;0,'Food Costs'!N19/SUM('Total Number of Participants'!B19:M19)," ")</f>
        <v>85.751103217786138</v>
      </c>
      <c r="O19" s="5"/>
    </row>
    <row r="20" spans="1:15" ht="12" customHeight="1" x14ac:dyDescent="0.2">
      <c r="A20" s="7" t="str">
        <f>'Pregnant Women Participating'!A20</f>
        <v>Pennsylvania</v>
      </c>
      <c r="B20" s="34">
        <v>50.033499999999997</v>
      </c>
      <c r="C20" s="35">
        <v>87.15</v>
      </c>
      <c r="D20" s="35">
        <v>90.85</v>
      </c>
      <c r="E20" s="35">
        <v>34.289200000000001</v>
      </c>
      <c r="F20" s="35">
        <v>90.869500000000002</v>
      </c>
      <c r="G20" s="35">
        <v>53.954099999999997</v>
      </c>
      <c r="H20" s="35">
        <v>72.558199999999999</v>
      </c>
      <c r="I20" s="35">
        <v>92.225200000000001</v>
      </c>
      <c r="J20" s="35">
        <v>54.000500000000002</v>
      </c>
      <c r="K20" s="35">
        <v>73.876000000000005</v>
      </c>
      <c r="L20" s="35">
        <v>72.615099999999998</v>
      </c>
      <c r="M20" s="46">
        <v>70.613699999999994</v>
      </c>
      <c r="N20" s="51">
        <f>IF(SUM('Total Number of Participants'!B20:M20)&gt;0,'Food Costs'!N20/SUM('Total Number of Participants'!B20:M20)," ")</f>
        <v>70.2352991837312</v>
      </c>
      <c r="O20" s="5"/>
    </row>
    <row r="21" spans="1:15" ht="12" customHeight="1" x14ac:dyDescent="0.2">
      <c r="A21" s="7" t="str">
        <f>'Pregnant Women Participating'!A21</f>
        <v>Puerto Rico</v>
      </c>
      <c r="B21" s="34">
        <v>161.8672</v>
      </c>
      <c r="C21" s="35">
        <v>157.9092</v>
      </c>
      <c r="D21" s="35">
        <v>157.3511</v>
      </c>
      <c r="E21" s="35">
        <v>163.43190000000001</v>
      </c>
      <c r="F21" s="35">
        <v>165.67920000000001</v>
      </c>
      <c r="G21" s="35">
        <v>166.16030000000001</v>
      </c>
      <c r="H21" s="35">
        <v>166.8536</v>
      </c>
      <c r="I21" s="35">
        <v>167.58840000000001</v>
      </c>
      <c r="J21" s="35">
        <v>167.16900000000001</v>
      </c>
      <c r="K21" s="35">
        <v>166.6343</v>
      </c>
      <c r="L21" s="35">
        <v>164.97130000000001</v>
      </c>
      <c r="M21" s="46">
        <v>160.3518</v>
      </c>
      <c r="N21" s="51">
        <f>IF(SUM('Total Number of Participants'!B21:M21)&gt;0,'Food Costs'!N21/SUM('Total Number of Participants'!B21:M21)," ")</f>
        <v>163.83221916045429</v>
      </c>
      <c r="O21" s="5"/>
    </row>
    <row r="22" spans="1:15" ht="12" customHeight="1" x14ac:dyDescent="0.2">
      <c r="A22" s="7" t="str">
        <f>'Pregnant Women Participating'!A22</f>
        <v>Virginia</v>
      </c>
      <c r="B22" s="34">
        <v>33.25</v>
      </c>
      <c r="C22" s="35">
        <v>76.494399999999999</v>
      </c>
      <c r="D22" s="35">
        <v>56.334000000000003</v>
      </c>
      <c r="E22" s="35">
        <v>56.778599999999997</v>
      </c>
      <c r="F22" s="35">
        <v>56.564900000000002</v>
      </c>
      <c r="G22" s="35">
        <v>33.872199999999999</v>
      </c>
      <c r="H22" s="35">
        <v>58.871099999999998</v>
      </c>
      <c r="I22" s="35">
        <v>56.081899999999997</v>
      </c>
      <c r="J22" s="35">
        <v>78.165000000000006</v>
      </c>
      <c r="K22" s="35">
        <v>34.900599999999997</v>
      </c>
      <c r="L22" s="35">
        <v>56.610900000000001</v>
      </c>
      <c r="M22" s="46">
        <v>55.273400000000002</v>
      </c>
      <c r="N22" s="51">
        <f>IF(SUM('Total Number of Participants'!B22:M22)&gt;0,'Food Costs'!N22/SUM('Total Number of Participants'!B22:M22)," ")</f>
        <v>54.392147769630576</v>
      </c>
      <c r="O22" s="5"/>
    </row>
    <row r="23" spans="1:15" ht="12" customHeight="1" x14ac:dyDescent="0.2">
      <c r="A23" s="7" t="str">
        <f>'Pregnant Women Participating'!A23</f>
        <v>West Virginia</v>
      </c>
      <c r="B23" s="34">
        <v>59.183799999999998</v>
      </c>
      <c r="C23" s="35">
        <v>58.450099999999999</v>
      </c>
      <c r="D23" s="35">
        <v>59.151400000000002</v>
      </c>
      <c r="E23" s="35">
        <v>61.277099999999997</v>
      </c>
      <c r="F23" s="35">
        <v>58.025100000000002</v>
      </c>
      <c r="G23" s="35">
        <v>44.7361</v>
      </c>
      <c r="H23" s="35">
        <v>82.287599999999998</v>
      </c>
      <c r="I23" s="35">
        <v>67.134799999999998</v>
      </c>
      <c r="J23" s="35">
        <v>69.074200000000005</v>
      </c>
      <c r="K23" s="35">
        <v>69.555300000000003</v>
      </c>
      <c r="L23" s="35">
        <v>122.68640000000001</v>
      </c>
      <c r="M23" s="46">
        <v>59.346600000000002</v>
      </c>
      <c r="N23" s="51">
        <f>IF(SUM('Total Number of Participants'!B23:M23)&gt;0,'Food Costs'!N23/SUM('Total Number of Participants'!B23:M23)," ")</f>
        <v>65.542273327105136</v>
      </c>
      <c r="O23" s="5"/>
    </row>
    <row r="24" spans="1:15" s="17" customFormat="1" ht="24.75" customHeight="1" x14ac:dyDescent="0.2">
      <c r="A24" s="14" t="str">
        <f>'Pregnant Women Participating'!A24</f>
        <v>Mid-Atlantic Region</v>
      </c>
      <c r="B24" s="36">
        <v>70.541899999999998</v>
      </c>
      <c r="C24" s="37">
        <v>89.357100000000003</v>
      </c>
      <c r="D24" s="37">
        <v>84.516800000000003</v>
      </c>
      <c r="E24" s="37">
        <v>67.702600000000004</v>
      </c>
      <c r="F24" s="37">
        <v>85.876800000000003</v>
      </c>
      <c r="G24" s="37">
        <v>72.603700000000003</v>
      </c>
      <c r="H24" s="37">
        <v>85.449600000000004</v>
      </c>
      <c r="I24" s="37">
        <v>86.980999999999995</v>
      </c>
      <c r="J24" s="37">
        <v>81.124799999999993</v>
      </c>
      <c r="K24" s="37">
        <v>79.305700000000002</v>
      </c>
      <c r="L24" s="37">
        <v>84.268699999999995</v>
      </c>
      <c r="M24" s="45">
        <v>79.925299999999993</v>
      </c>
      <c r="N24" s="52">
        <f>IF(SUM('Total Number of Participants'!B24:M24)&gt;0,'Food Costs'!N24/SUM('Total Number of Participants'!B24:M24)," ")</f>
        <v>80.623639352970045</v>
      </c>
      <c r="O24" s="5"/>
    </row>
    <row r="25" spans="1:15" ht="12" customHeight="1" x14ac:dyDescent="0.2">
      <c r="A25" s="7" t="str">
        <f>'Pregnant Women Participating'!A25</f>
        <v>Alabama</v>
      </c>
      <c r="B25" s="34">
        <v>55.358800000000002</v>
      </c>
      <c r="C25" s="35">
        <v>47.993400000000001</v>
      </c>
      <c r="D25" s="35">
        <v>63.027799999999999</v>
      </c>
      <c r="E25" s="35">
        <v>64.375799999999998</v>
      </c>
      <c r="F25" s="35">
        <v>60.052</v>
      </c>
      <c r="G25" s="35">
        <v>65.380099999999999</v>
      </c>
      <c r="H25" s="35">
        <v>65.2166</v>
      </c>
      <c r="I25" s="35">
        <v>57.762099999999997</v>
      </c>
      <c r="J25" s="35">
        <v>62.822499999999998</v>
      </c>
      <c r="K25" s="35">
        <v>62.1342</v>
      </c>
      <c r="L25" s="35">
        <v>56.028599999999997</v>
      </c>
      <c r="M25" s="46">
        <v>56.749899999999997</v>
      </c>
      <c r="N25" s="51">
        <f>IF(SUM('Total Number of Participants'!B25:M25)&gt;0,'Food Costs'!N25/SUM('Total Number of Participants'!B25:M25)," ")</f>
        <v>59.727226457071865</v>
      </c>
      <c r="O25" s="5"/>
    </row>
    <row r="26" spans="1:15" ht="12" customHeight="1" x14ac:dyDescent="0.2">
      <c r="A26" s="7" t="str">
        <f>'Pregnant Women Participating'!A26</f>
        <v>Florida</v>
      </c>
      <c r="B26" s="34">
        <v>54.183500000000002</v>
      </c>
      <c r="C26" s="35">
        <v>74.874899999999997</v>
      </c>
      <c r="D26" s="35">
        <v>65.508200000000002</v>
      </c>
      <c r="E26" s="35">
        <v>70.298900000000003</v>
      </c>
      <c r="F26" s="35">
        <v>69.0749</v>
      </c>
      <c r="G26" s="35">
        <v>70.626300000000001</v>
      </c>
      <c r="H26" s="35">
        <v>71.1648</v>
      </c>
      <c r="I26" s="35">
        <v>67.292500000000004</v>
      </c>
      <c r="J26" s="35">
        <v>66.837400000000002</v>
      </c>
      <c r="K26" s="35">
        <v>68.179100000000005</v>
      </c>
      <c r="L26" s="35">
        <v>70.758399999999995</v>
      </c>
      <c r="M26" s="46">
        <v>70.513199999999998</v>
      </c>
      <c r="N26" s="51">
        <f>IF(SUM('Total Number of Participants'!B26:M26)&gt;0,'Food Costs'!N26/SUM('Total Number of Participants'!B26:M26)," ")</f>
        <v>68.259798267468</v>
      </c>
      <c r="O26" s="5"/>
    </row>
    <row r="27" spans="1:15" ht="12" customHeight="1" x14ac:dyDescent="0.2">
      <c r="A27" s="7" t="str">
        <f>'Pregnant Women Participating'!A27</f>
        <v>Georgia</v>
      </c>
      <c r="B27" s="34">
        <v>59.755499999999998</v>
      </c>
      <c r="C27" s="35">
        <v>57.819000000000003</v>
      </c>
      <c r="D27" s="35">
        <v>61.356900000000003</v>
      </c>
      <c r="E27" s="35">
        <v>65.144800000000004</v>
      </c>
      <c r="F27" s="35">
        <v>62.307200000000002</v>
      </c>
      <c r="G27" s="35">
        <v>66.853999999999999</v>
      </c>
      <c r="H27" s="35">
        <v>67.592799999999997</v>
      </c>
      <c r="I27" s="35">
        <v>80.642300000000006</v>
      </c>
      <c r="J27" s="35">
        <v>43.268000000000001</v>
      </c>
      <c r="K27" s="35">
        <v>63.562800000000003</v>
      </c>
      <c r="L27" s="35">
        <v>63.971299999999999</v>
      </c>
      <c r="M27" s="46">
        <v>65.556899999999999</v>
      </c>
      <c r="N27" s="51">
        <f>IF(SUM('Total Number of Participants'!B27:M27)&gt;0,'Food Costs'!N27/SUM('Total Number of Participants'!B27:M27)," ")</f>
        <v>63.163819163104812</v>
      </c>
      <c r="O27" s="5"/>
    </row>
    <row r="28" spans="1:15" ht="12" customHeight="1" x14ac:dyDescent="0.2">
      <c r="A28" s="7" t="str">
        <f>'Pregnant Women Participating'!A28</f>
        <v>Kentucky</v>
      </c>
      <c r="B28" s="34">
        <v>59.171500000000002</v>
      </c>
      <c r="C28" s="35">
        <v>58.423999999999999</v>
      </c>
      <c r="D28" s="35">
        <v>60.817799999999998</v>
      </c>
      <c r="E28" s="35">
        <v>62.894399999999997</v>
      </c>
      <c r="F28" s="35">
        <v>59.318600000000004</v>
      </c>
      <c r="G28" s="35">
        <v>61.174399999999999</v>
      </c>
      <c r="H28" s="35">
        <v>63.311100000000003</v>
      </c>
      <c r="I28" s="35">
        <v>61.433500000000002</v>
      </c>
      <c r="J28" s="35">
        <v>63.198799999999999</v>
      </c>
      <c r="K28" s="35">
        <v>64.045100000000005</v>
      </c>
      <c r="L28" s="35">
        <v>63.317</v>
      </c>
      <c r="M28" s="46">
        <v>62.1432</v>
      </c>
      <c r="N28" s="51">
        <f>IF(SUM('Total Number of Participants'!B28:M28)&gt;0,'Food Costs'!N28/SUM('Total Number of Participants'!B28:M28)," ")</f>
        <v>61.608207765825831</v>
      </c>
      <c r="O28" s="5"/>
    </row>
    <row r="29" spans="1:15" ht="12" customHeight="1" x14ac:dyDescent="0.2">
      <c r="A29" s="7" t="str">
        <f>'Pregnant Women Participating'!A29</f>
        <v>Mississippi</v>
      </c>
      <c r="B29" s="34">
        <v>56.8551</v>
      </c>
      <c r="C29" s="35">
        <v>57.915300000000002</v>
      </c>
      <c r="D29" s="35">
        <v>58.127099999999999</v>
      </c>
      <c r="E29" s="35">
        <v>70.861099999999993</v>
      </c>
      <c r="F29" s="35">
        <v>55.067</v>
      </c>
      <c r="G29" s="35">
        <v>63.4621</v>
      </c>
      <c r="H29" s="35">
        <v>69.211299999999994</v>
      </c>
      <c r="I29" s="35">
        <v>50.899099999999997</v>
      </c>
      <c r="J29" s="35">
        <v>56.7804</v>
      </c>
      <c r="K29" s="35">
        <v>60.409100000000002</v>
      </c>
      <c r="L29" s="35">
        <v>58.517099999999999</v>
      </c>
      <c r="M29" s="46">
        <v>52.464799999999997</v>
      </c>
      <c r="N29" s="51">
        <f>IF(SUM('Total Number of Participants'!B29:M29)&gt;0,'Food Costs'!N29/SUM('Total Number of Participants'!B29:M29)," ")</f>
        <v>59.16031673816321</v>
      </c>
      <c r="O29" s="5"/>
    </row>
    <row r="30" spans="1:15" ht="12" customHeight="1" x14ac:dyDescent="0.2">
      <c r="A30" s="7" t="str">
        <f>'Pregnant Women Participating'!A30</f>
        <v>North Carolina</v>
      </c>
      <c r="B30" s="34">
        <v>58.081400000000002</v>
      </c>
      <c r="C30" s="35">
        <v>55.9163</v>
      </c>
      <c r="D30" s="35">
        <v>59.654200000000003</v>
      </c>
      <c r="E30" s="35">
        <v>61.493400000000001</v>
      </c>
      <c r="F30" s="35">
        <v>58.787100000000002</v>
      </c>
      <c r="G30" s="35">
        <v>60.891399999999997</v>
      </c>
      <c r="H30" s="35">
        <v>60.493899999999996</v>
      </c>
      <c r="I30" s="35">
        <v>61.206000000000003</v>
      </c>
      <c r="J30" s="35">
        <v>60.1965</v>
      </c>
      <c r="K30" s="35">
        <v>60.546999999999997</v>
      </c>
      <c r="L30" s="35">
        <v>60.435600000000001</v>
      </c>
      <c r="M30" s="46">
        <v>60.2042</v>
      </c>
      <c r="N30" s="51">
        <f>IF(SUM('Total Number of Participants'!B30:M30)&gt;0,'Food Costs'!N30/SUM('Total Number of Participants'!B30:M30)," ")</f>
        <v>59.831645577767191</v>
      </c>
      <c r="O30" s="5"/>
    </row>
    <row r="31" spans="1:15" ht="12" customHeight="1" x14ac:dyDescent="0.2">
      <c r="A31" s="7" t="str">
        <f>'Pregnant Women Participating'!A31</f>
        <v>South Carolina</v>
      </c>
      <c r="B31" s="34">
        <v>76.244500000000002</v>
      </c>
      <c r="C31" s="35">
        <v>71.9773</v>
      </c>
      <c r="D31" s="35">
        <v>45.963900000000002</v>
      </c>
      <c r="E31" s="35">
        <v>66.743099999999998</v>
      </c>
      <c r="F31" s="35">
        <v>51.747799999999998</v>
      </c>
      <c r="G31" s="35">
        <v>80.757300000000001</v>
      </c>
      <c r="H31" s="35">
        <v>47.278199999999998</v>
      </c>
      <c r="I31" s="35">
        <v>66.493200000000002</v>
      </c>
      <c r="J31" s="35">
        <v>63.532400000000003</v>
      </c>
      <c r="K31" s="35">
        <v>65.656000000000006</v>
      </c>
      <c r="L31" s="35">
        <v>63.403300000000002</v>
      </c>
      <c r="M31" s="46">
        <v>61.009700000000002</v>
      </c>
      <c r="N31" s="51">
        <f>IF(SUM('Total Number of Participants'!B31:M31)&gt;0,'Food Costs'!N31/SUM('Total Number of Participants'!B31:M31)," ")</f>
        <v>63.452759346748223</v>
      </c>
      <c r="O31" s="5"/>
    </row>
    <row r="32" spans="1:15" ht="12" customHeight="1" x14ac:dyDescent="0.2">
      <c r="A32" s="7" t="str">
        <f>'Pregnant Women Participating'!A32</f>
        <v>Tennessee</v>
      </c>
      <c r="B32" s="34">
        <v>65.420599999999993</v>
      </c>
      <c r="C32" s="35">
        <v>61.833100000000002</v>
      </c>
      <c r="D32" s="35">
        <v>85.687100000000001</v>
      </c>
      <c r="E32" s="35">
        <v>48.835500000000003</v>
      </c>
      <c r="F32" s="35">
        <v>56.129899999999999</v>
      </c>
      <c r="G32" s="35">
        <v>68.129400000000004</v>
      </c>
      <c r="H32" s="35">
        <v>64.604900000000001</v>
      </c>
      <c r="I32" s="35">
        <v>62.497799999999998</v>
      </c>
      <c r="J32" s="35">
        <v>62.221499999999999</v>
      </c>
      <c r="K32" s="35">
        <v>65.250299999999996</v>
      </c>
      <c r="L32" s="35">
        <v>63.627400000000002</v>
      </c>
      <c r="M32" s="46">
        <v>60.905900000000003</v>
      </c>
      <c r="N32" s="51">
        <f>IF(SUM('Total Number of Participants'!B32:M32)&gt;0,'Food Costs'!N32/SUM('Total Number of Participants'!B32:M32)," ")</f>
        <v>63.706994330929724</v>
      </c>
      <c r="O32" s="5"/>
    </row>
    <row r="33" spans="1:15" ht="12" customHeight="1" x14ac:dyDescent="0.2">
      <c r="A33" s="7" t="str">
        <f>'Pregnant Women Participating'!A33</f>
        <v>Choctaw Indians, MS</v>
      </c>
      <c r="B33" s="34">
        <v>72.228899999999996</v>
      </c>
      <c r="C33" s="35">
        <v>72.224100000000007</v>
      </c>
      <c r="D33" s="35">
        <v>71.047200000000004</v>
      </c>
      <c r="E33" s="35">
        <v>61.167099999999998</v>
      </c>
      <c r="F33" s="35">
        <v>63.815399999999997</v>
      </c>
      <c r="G33" s="35">
        <v>64.239099999999993</v>
      </c>
      <c r="H33" s="35">
        <v>59.773299999999999</v>
      </c>
      <c r="I33" s="35">
        <v>54.5471</v>
      </c>
      <c r="J33" s="35">
        <v>56.637599999999999</v>
      </c>
      <c r="K33" s="35">
        <v>61</v>
      </c>
      <c r="L33" s="35">
        <v>61.983699999999999</v>
      </c>
      <c r="M33" s="46">
        <v>64.010999999999996</v>
      </c>
      <c r="N33" s="51">
        <f>IF(SUM('Total Number of Participants'!B33:M33)&gt;0,'Food Costs'!N33/SUM('Total Number of Participants'!B33:M33)," ")</f>
        <v>63.846415182755386</v>
      </c>
      <c r="O33" s="5"/>
    </row>
    <row r="34" spans="1:15" ht="12" customHeight="1" x14ac:dyDescent="0.2">
      <c r="A34" s="7" t="str">
        <f>'Pregnant Women Participating'!A34</f>
        <v>Eastern Cherokee, NC</v>
      </c>
      <c r="B34" s="34">
        <v>51.564599999999999</v>
      </c>
      <c r="C34" s="35">
        <v>46.769500000000001</v>
      </c>
      <c r="D34" s="35">
        <v>48.536299999999997</v>
      </c>
      <c r="E34" s="35">
        <v>53.342500000000001</v>
      </c>
      <c r="F34" s="35">
        <v>51.756599999999999</v>
      </c>
      <c r="G34" s="35">
        <v>53.5991</v>
      </c>
      <c r="H34" s="35">
        <v>54.104700000000001</v>
      </c>
      <c r="I34" s="35">
        <v>50.205199999999998</v>
      </c>
      <c r="J34" s="35">
        <v>50.924900000000001</v>
      </c>
      <c r="K34" s="35">
        <v>57.753799999999998</v>
      </c>
      <c r="L34" s="35">
        <v>54.3354</v>
      </c>
      <c r="M34" s="46">
        <v>54.721499999999999</v>
      </c>
      <c r="N34" s="51">
        <f>IF(SUM('Total Number of Participants'!B34:M34)&gt;0,'Food Costs'!N34/SUM('Total Number of Participants'!B34:M34)," ")</f>
        <v>52.264525442078671</v>
      </c>
      <c r="O34" s="5"/>
    </row>
    <row r="35" spans="1:15" s="17" customFormat="1" ht="24.75" customHeight="1" x14ac:dyDescent="0.2">
      <c r="A35" s="14" t="str">
        <f>'Pregnant Women Participating'!A35</f>
        <v>Southeast Region</v>
      </c>
      <c r="B35" s="36">
        <v>59.039099999999998</v>
      </c>
      <c r="C35" s="37">
        <v>63.089700000000001</v>
      </c>
      <c r="D35" s="37">
        <v>63.695700000000002</v>
      </c>
      <c r="E35" s="37">
        <v>64.366699999999994</v>
      </c>
      <c r="F35" s="37">
        <v>61.607300000000002</v>
      </c>
      <c r="G35" s="37">
        <v>67.281199999999998</v>
      </c>
      <c r="H35" s="37">
        <v>65.258899999999997</v>
      </c>
      <c r="I35" s="37">
        <v>66.030699999999996</v>
      </c>
      <c r="J35" s="37">
        <v>60.033700000000003</v>
      </c>
      <c r="K35" s="37">
        <v>64.479600000000005</v>
      </c>
      <c r="L35" s="37">
        <v>64.341700000000003</v>
      </c>
      <c r="M35" s="45">
        <v>63.702399999999997</v>
      </c>
      <c r="N35" s="52">
        <f>IF(SUM('Total Number of Participants'!B35:M35)&gt;0,'Food Costs'!N35/SUM('Total Number of Participants'!B35:M35)," ")</f>
        <v>63.580314675100233</v>
      </c>
      <c r="O35" s="5"/>
    </row>
    <row r="36" spans="1:15" ht="12" customHeight="1" x14ac:dyDescent="0.2">
      <c r="A36" s="7" t="str">
        <f>'Pregnant Women Participating'!A36</f>
        <v>Illinois</v>
      </c>
      <c r="B36" s="34">
        <v>59.574100000000001</v>
      </c>
      <c r="C36" s="35">
        <v>71.105999999999995</v>
      </c>
      <c r="D36" s="35">
        <v>58.6143</v>
      </c>
      <c r="E36" s="35">
        <v>65.604399999999998</v>
      </c>
      <c r="F36" s="35">
        <v>75.735399999999998</v>
      </c>
      <c r="G36" s="35">
        <v>72.056799999999996</v>
      </c>
      <c r="H36" s="35">
        <v>65.524900000000002</v>
      </c>
      <c r="I36" s="35">
        <v>67.761200000000002</v>
      </c>
      <c r="J36" s="35">
        <v>66.068299999999994</v>
      </c>
      <c r="K36" s="35">
        <v>60.621400000000001</v>
      </c>
      <c r="L36" s="35">
        <v>60.370399999999997</v>
      </c>
      <c r="M36" s="46">
        <v>60.139499999999998</v>
      </c>
      <c r="N36" s="51">
        <f>IF(SUM('Total Number of Participants'!B36:M36)&gt;0,'Food Costs'!N36/SUM('Total Number of Participants'!B36:M36)," ")</f>
        <v>65.238847923963178</v>
      </c>
      <c r="O36" s="5"/>
    </row>
    <row r="37" spans="1:15" ht="12" customHeight="1" x14ac:dyDescent="0.2">
      <c r="A37" s="7" t="str">
        <f>'Pregnant Women Participating'!A37</f>
        <v>Indiana</v>
      </c>
      <c r="B37" s="34">
        <v>60.530099999999997</v>
      </c>
      <c r="C37" s="35">
        <v>52.715299999999999</v>
      </c>
      <c r="D37" s="35">
        <v>68.723699999999994</v>
      </c>
      <c r="E37" s="35">
        <v>64.990899999999996</v>
      </c>
      <c r="F37" s="35">
        <v>57.731699999999996</v>
      </c>
      <c r="G37" s="35">
        <v>69.280600000000007</v>
      </c>
      <c r="H37" s="35">
        <v>79.510999999999996</v>
      </c>
      <c r="I37" s="35">
        <v>46.683399999999999</v>
      </c>
      <c r="J37" s="35">
        <v>55.686999999999998</v>
      </c>
      <c r="K37" s="35">
        <v>72.395099999999999</v>
      </c>
      <c r="L37" s="35">
        <v>61.073999999999998</v>
      </c>
      <c r="M37" s="46">
        <v>65.511300000000006</v>
      </c>
      <c r="N37" s="51">
        <f>IF(SUM('Total Number of Participants'!B37:M37)&gt;0,'Food Costs'!N37/SUM('Total Number of Participants'!B37:M37)," ")</f>
        <v>62.903588984957622</v>
      </c>
      <c r="O37" s="5"/>
    </row>
    <row r="38" spans="1:15" ht="12" customHeight="1" x14ac:dyDescent="0.2">
      <c r="A38" s="7" t="str">
        <f>'Pregnant Women Participating'!A38</f>
        <v>Iowa</v>
      </c>
      <c r="B38" s="34">
        <v>55.677300000000002</v>
      </c>
      <c r="C38" s="35">
        <v>54.354500000000002</v>
      </c>
      <c r="D38" s="35">
        <v>56.3705</v>
      </c>
      <c r="E38" s="35">
        <v>58.596699999999998</v>
      </c>
      <c r="F38" s="35">
        <v>57.435699999999997</v>
      </c>
      <c r="G38" s="35">
        <v>60.247599999999998</v>
      </c>
      <c r="H38" s="35">
        <v>61.540100000000002</v>
      </c>
      <c r="I38" s="35">
        <v>57.662999999999997</v>
      </c>
      <c r="J38" s="35">
        <v>57.573399999999999</v>
      </c>
      <c r="K38" s="35">
        <v>58.313499999999998</v>
      </c>
      <c r="L38" s="35">
        <v>58.395000000000003</v>
      </c>
      <c r="M38" s="46">
        <v>57.702300000000001</v>
      </c>
      <c r="N38" s="51">
        <f>IF(SUM('Total Number of Participants'!B38:M38)&gt;0,'Food Costs'!N38/SUM('Total Number of Participants'!B38:M38)," ")</f>
        <v>57.822299841511281</v>
      </c>
      <c r="O38" s="5"/>
    </row>
    <row r="39" spans="1:15" ht="12" customHeight="1" x14ac:dyDescent="0.2">
      <c r="A39" s="7" t="str">
        <f>'Pregnant Women Participating'!A39</f>
        <v>Michigan</v>
      </c>
      <c r="B39" s="34">
        <v>56.960799999999999</v>
      </c>
      <c r="C39" s="35">
        <v>54.300899999999999</v>
      </c>
      <c r="D39" s="35">
        <v>60.776000000000003</v>
      </c>
      <c r="E39" s="35">
        <v>60.517899999999997</v>
      </c>
      <c r="F39" s="35">
        <v>51.795200000000001</v>
      </c>
      <c r="G39" s="35">
        <v>60.375500000000002</v>
      </c>
      <c r="H39" s="35">
        <v>57.02</v>
      </c>
      <c r="I39" s="35">
        <v>59.3508</v>
      </c>
      <c r="J39" s="35">
        <v>58.584000000000003</v>
      </c>
      <c r="K39" s="35">
        <v>62.163600000000002</v>
      </c>
      <c r="L39" s="35">
        <v>54.249200000000002</v>
      </c>
      <c r="M39" s="46">
        <v>63.445</v>
      </c>
      <c r="N39" s="51">
        <f>IF(SUM('Total Number of Participants'!B39:M39)&gt;0,'Food Costs'!N39/SUM('Total Number of Participants'!B39:M39)," ")</f>
        <v>58.294294339905846</v>
      </c>
      <c r="O39" s="5"/>
    </row>
    <row r="40" spans="1:15" ht="12" customHeight="1" x14ac:dyDescent="0.2">
      <c r="A40" s="7" t="str">
        <f>'Pregnant Women Participating'!A40</f>
        <v>Minnesota</v>
      </c>
      <c r="B40" s="34">
        <v>58.283900000000003</v>
      </c>
      <c r="C40" s="35">
        <v>57.313299999999998</v>
      </c>
      <c r="D40" s="35">
        <v>58.872799999999998</v>
      </c>
      <c r="E40" s="35">
        <v>61.197099999999999</v>
      </c>
      <c r="F40" s="35">
        <v>59.124299999999998</v>
      </c>
      <c r="G40" s="35">
        <v>61.52</v>
      </c>
      <c r="H40" s="35">
        <v>62.723700000000001</v>
      </c>
      <c r="I40" s="35">
        <v>58.105200000000004</v>
      </c>
      <c r="J40" s="35">
        <v>58.8399</v>
      </c>
      <c r="K40" s="35">
        <v>59.211199999999998</v>
      </c>
      <c r="L40" s="35">
        <v>57.256399999999999</v>
      </c>
      <c r="M40" s="46">
        <v>56.092399999999998</v>
      </c>
      <c r="N40" s="51">
        <f>IF(SUM('Total Number of Participants'!B40:M40)&gt;0,'Food Costs'!N40/SUM('Total Number of Participants'!B40:M40)," ")</f>
        <v>59.034858111280073</v>
      </c>
      <c r="O40" s="5"/>
    </row>
    <row r="41" spans="1:15" ht="12" customHeight="1" x14ac:dyDescent="0.2">
      <c r="A41" s="7" t="str">
        <f>'Pregnant Women Participating'!A41</f>
        <v>Ohio</v>
      </c>
      <c r="B41" s="34">
        <v>81.049300000000002</v>
      </c>
      <c r="C41" s="35">
        <v>36.159700000000001</v>
      </c>
      <c r="D41" s="35">
        <v>59.808</v>
      </c>
      <c r="E41" s="35">
        <v>84.180300000000003</v>
      </c>
      <c r="F41" s="35">
        <v>61.369799999999998</v>
      </c>
      <c r="G41" s="35">
        <v>42.319200000000002</v>
      </c>
      <c r="H41" s="35">
        <v>85.858199999999997</v>
      </c>
      <c r="I41" s="35">
        <v>65.268500000000003</v>
      </c>
      <c r="J41" s="35">
        <v>37.336799999999997</v>
      </c>
      <c r="K41" s="35">
        <v>63.813000000000002</v>
      </c>
      <c r="L41" s="35">
        <v>62.726799999999997</v>
      </c>
      <c r="M41" s="46">
        <v>63.444699999999997</v>
      </c>
      <c r="N41" s="51">
        <f>IF(SUM('Total Number of Participants'!B41:M41)&gt;0,'Food Costs'!N41/SUM('Total Number of Participants'!B41:M41)," ")</f>
        <v>61.956631684955248</v>
      </c>
      <c r="O41" s="5"/>
    </row>
    <row r="42" spans="1:15" ht="12" customHeight="1" x14ac:dyDescent="0.2">
      <c r="A42" s="7" t="str">
        <f>'Pregnant Women Participating'!A42</f>
        <v>Wisconsin</v>
      </c>
      <c r="B42" s="34">
        <v>48.811</v>
      </c>
      <c r="C42" s="35">
        <v>48.109099999999998</v>
      </c>
      <c r="D42" s="35">
        <v>49.6068</v>
      </c>
      <c r="E42" s="35">
        <v>52.122199999999999</v>
      </c>
      <c r="F42" s="35">
        <v>48.931800000000003</v>
      </c>
      <c r="G42" s="35">
        <v>49.865900000000003</v>
      </c>
      <c r="H42" s="35">
        <v>50.843800000000002</v>
      </c>
      <c r="I42" s="35">
        <v>49.039700000000003</v>
      </c>
      <c r="J42" s="35">
        <v>49.592599999999997</v>
      </c>
      <c r="K42" s="35">
        <v>50.539700000000003</v>
      </c>
      <c r="L42" s="35">
        <v>61.047600000000003</v>
      </c>
      <c r="M42" s="46">
        <v>60.386800000000001</v>
      </c>
      <c r="N42" s="51">
        <f>IF(SUM('Total Number of Participants'!B42:M42)&gt;0,'Food Costs'!N42/SUM('Total Number of Participants'!B42:M42)," ")</f>
        <v>51.567215694973711</v>
      </c>
      <c r="O42" s="5"/>
    </row>
    <row r="43" spans="1:15" s="17" customFormat="1" ht="24.75" customHeight="1" x14ac:dyDescent="0.2">
      <c r="A43" s="14" t="str">
        <f>'Pregnant Women Participating'!A43</f>
        <v>Midwest Region</v>
      </c>
      <c r="B43" s="36">
        <v>61.859200000000001</v>
      </c>
      <c r="C43" s="37">
        <v>53.374200000000002</v>
      </c>
      <c r="D43" s="37">
        <v>59.8904</v>
      </c>
      <c r="E43" s="37">
        <v>65.713499999999996</v>
      </c>
      <c r="F43" s="37">
        <v>59.781799999999997</v>
      </c>
      <c r="G43" s="37">
        <v>59.656199999999998</v>
      </c>
      <c r="H43" s="37">
        <v>67.963300000000004</v>
      </c>
      <c r="I43" s="37">
        <v>58.665700000000001</v>
      </c>
      <c r="J43" s="37">
        <v>54.535299999999999</v>
      </c>
      <c r="K43" s="37">
        <v>62.1464</v>
      </c>
      <c r="L43" s="37">
        <v>59.344299999999997</v>
      </c>
      <c r="M43" s="45">
        <v>61.705300000000001</v>
      </c>
      <c r="N43" s="52">
        <f>IF(SUM('Total Number of Participants'!B43:M43)&gt;0,'Food Costs'!N43/SUM('Total Number of Participants'!B43:M43)," ")</f>
        <v>60.387621603809762</v>
      </c>
      <c r="O43" s="5"/>
    </row>
    <row r="44" spans="1:15" ht="12" customHeight="1" x14ac:dyDescent="0.2">
      <c r="A44" s="7" t="str">
        <f>'Pregnant Women Participating'!A44</f>
        <v>Arizona</v>
      </c>
      <c r="B44" s="34">
        <v>58.947699999999998</v>
      </c>
      <c r="C44" s="35">
        <v>59.136699999999998</v>
      </c>
      <c r="D44" s="35">
        <v>60.172899999999998</v>
      </c>
      <c r="E44" s="35">
        <v>61.557600000000001</v>
      </c>
      <c r="F44" s="35">
        <v>59.296599999999998</v>
      </c>
      <c r="G44" s="35">
        <v>61.192500000000003</v>
      </c>
      <c r="H44" s="35">
        <v>66.284000000000006</v>
      </c>
      <c r="I44" s="35">
        <v>67.589699999999993</v>
      </c>
      <c r="J44" s="35">
        <v>68.703500000000005</v>
      </c>
      <c r="K44" s="35">
        <v>69.231899999999996</v>
      </c>
      <c r="L44" s="35">
        <v>68.765500000000003</v>
      </c>
      <c r="M44" s="46">
        <v>70.963300000000004</v>
      </c>
      <c r="N44" s="51">
        <f>IF(SUM('Total Number of Participants'!B44:M44)&gt;0,'Food Costs'!N44/SUM('Total Number of Participants'!B44:M44)," ")</f>
        <v>64.290598023926862</v>
      </c>
      <c r="O44" s="5"/>
    </row>
    <row r="45" spans="1:15" ht="12" customHeight="1" x14ac:dyDescent="0.2">
      <c r="A45" s="7" t="str">
        <f>'Pregnant Women Participating'!A45</f>
        <v>Arkansas</v>
      </c>
      <c r="B45" s="34">
        <v>49.7258</v>
      </c>
      <c r="C45" s="35">
        <v>41.844099999999997</v>
      </c>
      <c r="D45" s="35">
        <v>57.7485</v>
      </c>
      <c r="E45" s="35">
        <v>65.221999999999994</v>
      </c>
      <c r="F45" s="35">
        <v>73.233900000000006</v>
      </c>
      <c r="G45" s="35">
        <v>55.448599999999999</v>
      </c>
      <c r="H45" s="35">
        <v>73.8202</v>
      </c>
      <c r="I45" s="35">
        <v>63.808</v>
      </c>
      <c r="J45" s="35">
        <v>81.072199999999995</v>
      </c>
      <c r="K45" s="35">
        <v>66.577799999999996</v>
      </c>
      <c r="L45" s="35">
        <v>71.834699999999998</v>
      </c>
      <c r="M45" s="46">
        <v>94.078400000000002</v>
      </c>
      <c r="N45" s="51">
        <f>IF(SUM('Total Number of Participants'!B45:M45)&gt;0,'Food Costs'!N45/SUM('Total Number of Participants'!B45:M45)," ")</f>
        <v>66.284302122503604</v>
      </c>
      <c r="O45" s="5"/>
    </row>
    <row r="46" spans="1:15" ht="12" customHeight="1" x14ac:dyDescent="0.2">
      <c r="A46" s="7" t="str">
        <f>'Pregnant Women Participating'!A46</f>
        <v>Louisiana</v>
      </c>
      <c r="B46" s="34">
        <v>88.274500000000003</v>
      </c>
      <c r="C46" s="35">
        <v>58.736800000000002</v>
      </c>
      <c r="D46" s="35">
        <v>87.260499999999993</v>
      </c>
      <c r="E46" s="35">
        <v>16.274899999999999</v>
      </c>
      <c r="F46" s="35">
        <v>63.651800000000001</v>
      </c>
      <c r="G46" s="35">
        <v>64.717799999999997</v>
      </c>
      <c r="H46" s="35">
        <v>63.814100000000003</v>
      </c>
      <c r="I46" s="35">
        <v>66.633399999999995</v>
      </c>
      <c r="J46" s="35">
        <v>68.090500000000006</v>
      </c>
      <c r="K46" s="35">
        <v>63.580100000000002</v>
      </c>
      <c r="L46" s="35">
        <v>65.005300000000005</v>
      </c>
      <c r="M46" s="46">
        <v>67.747900000000001</v>
      </c>
      <c r="N46" s="51">
        <f>IF(SUM('Total Number of Participants'!B46:M46)&gt;0,'Food Costs'!N46/SUM('Total Number of Participants'!B46:M46)," ")</f>
        <v>64.579636020214593</v>
      </c>
      <c r="O46" s="5"/>
    </row>
    <row r="47" spans="1:15" ht="12" customHeight="1" x14ac:dyDescent="0.2">
      <c r="A47" s="7" t="str">
        <f>'Pregnant Women Participating'!A47</f>
        <v>New Mexico</v>
      </c>
      <c r="B47" s="34">
        <v>63.914099999999998</v>
      </c>
      <c r="C47" s="35">
        <v>62.701799999999999</v>
      </c>
      <c r="D47" s="35">
        <v>65.210599999999999</v>
      </c>
      <c r="E47" s="35">
        <v>67.372100000000003</v>
      </c>
      <c r="F47" s="35">
        <v>64.693600000000004</v>
      </c>
      <c r="G47" s="35">
        <v>66.651899999999998</v>
      </c>
      <c r="H47" s="35">
        <v>65.926500000000004</v>
      </c>
      <c r="I47" s="35">
        <v>65.725700000000003</v>
      </c>
      <c r="J47" s="35">
        <v>66.959199999999996</v>
      </c>
      <c r="K47" s="35">
        <v>67.159400000000005</v>
      </c>
      <c r="L47" s="35">
        <v>66.399299999999997</v>
      </c>
      <c r="M47" s="46">
        <v>66.707800000000006</v>
      </c>
      <c r="N47" s="51">
        <f>IF(SUM('Total Number of Participants'!B47:M47)&gt;0,'Food Costs'!N47/SUM('Total Number of Participants'!B47:M47)," ")</f>
        <v>65.814528274598658</v>
      </c>
      <c r="O47" s="5"/>
    </row>
    <row r="48" spans="1:15" ht="12" customHeight="1" x14ac:dyDescent="0.2">
      <c r="A48" s="7" t="str">
        <f>'Pregnant Women Participating'!A48</f>
        <v>Oklahoma</v>
      </c>
      <c r="B48" s="34">
        <v>54.3386</v>
      </c>
      <c r="C48" s="35">
        <v>47.652799999999999</v>
      </c>
      <c r="D48" s="35">
        <v>58.641100000000002</v>
      </c>
      <c r="E48" s="35">
        <v>64.496399999999994</v>
      </c>
      <c r="F48" s="35">
        <v>52.276600000000002</v>
      </c>
      <c r="G48" s="35">
        <v>63.511200000000002</v>
      </c>
      <c r="H48" s="35">
        <v>62.280700000000003</v>
      </c>
      <c r="I48" s="35">
        <v>61.361699999999999</v>
      </c>
      <c r="J48" s="35">
        <v>58.3521</v>
      </c>
      <c r="K48" s="35">
        <v>61.601100000000002</v>
      </c>
      <c r="L48" s="35">
        <v>60.283000000000001</v>
      </c>
      <c r="M48" s="46">
        <v>57.506599999999999</v>
      </c>
      <c r="N48" s="51">
        <f>IF(SUM('Total Number of Participants'!B48:M48)&gt;0,'Food Costs'!N48/SUM('Total Number of Participants'!B48:M48)," ")</f>
        <v>58.521028142118148</v>
      </c>
      <c r="O48" s="5"/>
    </row>
    <row r="49" spans="1:15" ht="12" customHeight="1" x14ac:dyDescent="0.2">
      <c r="A49" s="7" t="str">
        <f>'Pregnant Women Participating'!A49</f>
        <v>Texas</v>
      </c>
      <c r="B49" s="34">
        <v>36.185299999999998</v>
      </c>
      <c r="C49" s="35">
        <v>51.162999999999997</v>
      </c>
      <c r="D49" s="35">
        <v>49.746899999999997</v>
      </c>
      <c r="E49" s="35">
        <v>49.837499999999999</v>
      </c>
      <c r="F49" s="35">
        <v>50.4741</v>
      </c>
      <c r="G49" s="35">
        <v>54.344799999999999</v>
      </c>
      <c r="H49" s="35">
        <v>52.082999999999998</v>
      </c>
      <c r="I49" s="35">
        <v>47.299100000000003</v>
      </c>
      <c r="J49" s="35">
        <v>53.556100000000001</v>
      </c>
      <c r="K49" s="35">
        <v>48.139299999999999</v>
      </c>
      <c r="L49" s="35">
        <v>57.997199999999999</v>
      </c>
      <c r="M49" s="46">
        <v>57.426200000000001</v>
      </c>
      <c r="N49" s="51">
        <f>IF(SUM('Total Number of Participants'!B49:M49)&gt;0,'Food Costs'!N49/SUM('Total Number of Participants'!B49:M49)," ")</f>
        <v>50.686881892062026</v>
      </c>
      <c r="O49" s="5"/>
    </row>
    <row r="50" spans="1:15" ht="12" customHeight="1" x14ac:dyDescent="0.2">
      <c r="A50" s="7" t="str">
        <f>'Pregnant Women Participating'!A50</f>
        <v>Utah</v>
      </c>
      <c r="B50" s="34">
        <v>56.0152</v>
      </c>
      <c r="C50" s="35">
        <v>55.876899999999999</v>
      </c>
      <c r="D50" s="35">
        <v>61.865099999999998</v>
      </c>
      <c r="E50" s="35">
        <v>62.838099999999997</v>
      </c>
      <c r="F50" s="35">
        <v>58.580599999999997</v>
      </c>
      <c r="G50" s="35">
        <v>64.046599999999998</v>
      </c>
      <c r="H50" s="35">
        <v>64.283799999999999</v>
      </c>
      <c r="I50" s="35">
        <v>64.364900000000006</v>
      </c>
      <c r="J50" s="35">
        <v>66.786299999999997</v>
      </c>
      <c r="K50" s="35">
        <v>66.816599999999994</v>
      </c>
      <c r="L50" s="35">
        <v>61.353099999999998</v>
      </c>
      <c r="M50" s="46">
        <v>72.920900000000003</v>
      </c>
      <c r="N50" s="51">
        <f>IF(SUM('Total Number of Participants'!B50:M50)&gt;0,'Food Costs'!N50/SUM('Total Number of Participants'!B50:M50)," ")</f>
        <v>62.968980661854829</v>
      </c>
      <c r="O50" s="5"/>
    </row>
    <row r="51" spans="1:15" ht="12" customHeight="1" x14ac:dyDescent="0.2">
      <c r="A51" s="7" t="str">
        <f>'Pregnant Women Participating'!A51</f>
        <v>Inter-Tribal Council, AZ</v>
      </c>
      <c r="B51" s="34">
        <v>52.524099999999997</v>
      </c>
      <c r="C51" s="35">
        <v>50.915599999999998</v>
      </c>
      <c r="D51" s="35">
        <v>53.1</v>
      </c>
      <c r="E51" s="35">
        <v>56.882800000000003</v>
      </c>
      <c r="F51" s="35">
        <v>52.673099999999998</v>
      </c>
      <c r="G51" s="35">
        <v>56.682699999999997</v>
      </c>
      <c r="H51" s="35">
        <v>61.728200000000001</v>
      </c>
      <c r="I51" s="35">
        <v>62.223199999999999</v>
      </c>
      <c r="J51" s="35">
        <v>64.842299999999994</v>
      </c>
      <c r="K51" s="35">
        <v>63.890999999999998</v>
      </c>
      <c r="L51" s="35">
        <v>63.190899999999999</v>
      </c>
      <c r="M51" s="46">
        <v>63.530700000000003</v>
      </c>
      <c r="N51" s="51">
        <f>IF(SUM('Total Number of Participants'!B51:M51)&gt;0,'Food Costs'!N51/SUM('Total Number of Participants'!B51:M51)," ")</f>
        <v>58.549311837432931</v>
      </c>
      <c r="O51" s="5"/>
    </row>
    <row r="52" spans="1:15" ht="12" customHeight="1" x14ac:dyDescent="0.2">
      <c r="A52" s="7" t="str">
        <f>'Pregnant Women Participating'!A52</f>
        <v>Navajo Nation, AZ</v>
      </c>
      <c r="B52" s="34">
        <v>63.972099999999998</v>
      </c>
      <c r="C52" s="35">
        <v>65.559899999999999</v>
      </c>
      <c r="D52" s="35">
        <v>68.2988</v>
      </c>
      <c r="E52" s="35">
        <v>73.081500000000005</v>
      </c>
      <c r="F52" s="35">
        <v>69.770200000000003</v>
      </c>
      <c r="G52" s="35">
        <v>72.353300000000004</v>
      </c>
      <c r="H52" s="35">
        <v>71.4268</v>
      </c>
      <c r="I52" s="35">
        <v>73.558300000000003</v>
      </c>
      <c r="J52" s="35">
        <v>70.900400000000005</v>
      </c>
      <c r="K52" s="35">
        <v>73.156899999999993</v>
      </c>
      <c r="L52" s="35">
        <v>69.374300000000005</v>
      </c>
      <c r="M52" s="46">
        <v>68.488299999999995</v>
      </c>
      <c r="N52" s="51">
        <f>IF(SUM('Total Number of Participants'!B52:M52)&gt;0,'Food Costs'!N52/SUM('Total Number of Participants'!B52:M52)," ")</f>
        <v>70.004993633614518</v>
      </c>
      <c r="O52" s="5"/>
    </row>
    <row r="53" spans="1:15" ht="12" customHeight="1" x14ac:dyDescent="0.2">
      <c r="A53" s="7" t="str">
        <f>'Pregnant Women Participating'!A53</f>
        <v>Acoma, Canoncito &amp; Laguna, NM</v>
      </c>
      <c r="B53" s="34">
        <v>73.472300000000004</v>
      </c>
      <c r="C53" s="35">
        <v>50.206299999999999</v>
      </c>
      <c r="D53" s="35">
        <v>91</v>
      </c>
      <c r="E53" s="35">
        <v>88.530799999999999</v>
      </c>
      <c r="F53" s="35">
        <v>62.730600000000003</v>
      </c>
      <c r="G53" s="35">
        <v>97.152199999999993</v>
      </c>
      <c r="H53" s="35">
        <v>50.541499999999999</v>
      </c>
      <c r="I53" s="35">
        <v>47.324100000000001</v>
      </c>
      <c r="J53" s="35">
        <v>31.134899999999998</v>
      </c>
      <c r="K53" s="35">
        <v>79.545500000000004</v>
      </c>
      <c r="L53" s="35">
        <v>82.793099999999995</v>
      </c>
      <c r="M53" s="46">
        <v>0.14380000000000001</v>
      </c>
      <c r="N53" s="51">
        <f>IF(SUM('Total Number of Participants'!B53:M53)&gt;0,'Food Costs'!N53/SUM('Total Number of Participants'!B53:M53)," ")</f>
        <v>62.094761624484988</v>
      </c>
      <c r="O53" s="5"/>
    </row>
    <row r="54" spans="1:15" ht="12" customHeight="1" x14ac:dyDescent="0.2">
      <c r="A54" s="7" t="str">
        <f>'Pregnant Women Participating'!A54</f>
        <v>Eight Northern Pueblos, NM</v>
      </c>
      <c r="B54" s="34">
        <v>74.070099999999996</v>
      </c>
      <c r="C54" s="35">
        <v>61.007100000000001</v>
      </c>
      <c r="D54" s="35">
        <v>82.017700000000005</v>
      </c>
      <c r="E54" s="35">
        <v>74.866200000000006</v>
      </c>
      <c r="F54" s="35">
        <v>74.965400000000002</v>
      </c>
      <c r="G54" s="35">
        <v>77.714799999999997</v>
      </c>
      <c r="H54" s="35">
        <v>75.9435</v>
      </c>
      <c r="I54" s="35">
        <v>75.603399999999993</v>
      </c>
      <c r="J54" s="35">
        <v>76.5</v>
      </c>
      <c r="K54" s="35">
        <v>74.088800000000006</v>
      </c>
      <c r="L54" s="35">
        <v>61.429000000000002</v>
      </c>
      <c r="M54" s="46">
        <v>65.586200000000005</v>
      </c>
      <c r="N54" s="51">
        <f>IF(SUM('Total Number of Participants'!B54:M54)&gt;0,'Food Costs'!N54/SUM('Total Number of Participants'!B54:M54)," ")</f>
        <v>72.672841265317757</v>
      </c>
      <c r="O54" s="5"/>
    </row>
    <row r="55" spans="1:15" ht="12" customHeight="1" x14ac:dyDescent="0.2">
      <c r="A55" s="7" t="str">
        <f>'Pregnant Women Participating'!A55</f>
        <v>Five Sandoval Pueblos, NM</v>
      </c>
      <c r="B55" s="34">
        <v>80.375</v>
      </c>
      <c r="C55" s="35">
        <v>63.661999999999999</v>
      </c>
      <c r="D55" s="35">
        <v>80.805599999999998</v>
      </c>
      <c r="E55" s="35">
        <v>75.122600000000006</v>
      </c>
      <c r="F55" s="35">
        <v>72.398700000000005</v>
      </c>
      <c r="G55" s="35">
        <v>83.278499999999994</v>
      </c>
      <c r="H55" s="35">
        <v>67.308099999999996</v>
      </c>
      <c r="I55" s="35">
        <v>70.284199999999998</v>
      </c>
      <c r="J55" s="35">
        <v>83.954800000000006</v>
      </c>
      <c r="K55" s="35">
        <v>112.4286</v>
      </c>
      <c r="L55" s="35">
        <v>115.3626</v>
      </c>
      <c r="M55" s="46">
        <v>114.8939</v>
      </c>
      <c r="N55" s="51">
        <f>IF(SUM('Total Number of Participants'!B55:M55)&gt;0,'Food Costs'!N55/SUM('Total Number of Participants'!B55:M55)," ")</f>
        <v>85.561000510464524</v>
      </c>
      <c r="O55" s="5"/>
    </row>
    <row r="56" spans="1:15" ht="12" customHeight="1" x14ac:dyDescent="0.2">
      <c r="A56" s="7" t="str">
        <f>'Pregnant Women Participating'!A56</f>
        <v>Isleta Pueblo, NM</v>
      </c>
      <c r="B56" s="34">
        <v>67.262500000000003</v>
      </c>
      <c r="C56" s="35">
        <v>64.341800000000006</v>
      </c>
      <c r="D56" s="35">
        <v>66.955600000000004</v>
      </c>
      <c r="E56" s="35">
        <v>68.201499999999996</v>
      </c>
      <c r="F56" s="35">
        <v>62.907699999999998</v>
      </c>
      <c r="G56" s="35">
        <v>66.428899999999999</v>
      </c>
      <c r="H56" s="35">
        <v>68.912999999999997</v>
      </c>
      <c r="I56" s="35">
        <v>70.058000000000007</v>
      </c>
      <c r="J56" s="35">
        <v>71.711799999999997</v>
      </c>
      <c r="K56" s="35">
        <v>71.484300000000005</v>
      </c>
      <c r="L56" s="35">
        <v>74.537099999999995</v>
      </c>
      <c r="M56" s="46">
        <v>73.592799999999997</v>
      </c>
      <c r="N56" s="51">
        <f>IF(SUM('Total Number of Participants'!B56:M56)&gt;0,'Food Costs'!N56/SUM('Total Number of Participants'!B56:M56)," ")</f>
        <v>68.816080757991671</v>
      </c>
      <c r="O56" s="5"/>
    </row>
    <row r="57" spans="1:15" ht="12" customHeight="1" x14ac:dyDescent="0.2">
      <c r="A57" s="7" t="str">
        <f>'Pregnant Women Participating'!A57</f>
        <v>San Felipe Pueblo, NM</v>
      </c>
      <c r="B57" s="34">
        <v>188.5137</v>
      </c>
      <c r="C57" s="35">
        <v>148.1277</v>
      </c>
      <c r="D57" s="35">
        <v>237.02420000000001</v>
      </c>
      <c r="E57" s="35">
        <v>98.125500000000002</v>
      </c>
      <c r="F57" s="35">
        <v>65.040700000000001</v>
      </c>
      <c r="G57" s="35">
        <v>62.930999999999997</v>
      </c>
      <c r="H57" s="35">
        <v>74.751300000000001</v>
      </c>
      <c r="I57" s="35">
        <v>209.93780000000001</v>
      </c>
      <c r="J57" s="35">
        <v>106.0605</v>
      </c>
      <c r="K57" s="35">
        <v>130.21289999999999</v>
      </c>
      <c r="L57" s="35">
        <v>101.4555</v>
      </c>
      <c r="M57" s="46">
        <v>182.6225</v>
      </c>
      <c r="N57" s="51">
        <f>IF(SUM('Total Number of Participants'!B57:M57)&gt;0,'Food Costs'!N57/SUM('Total Number of Participants'!B57:M57)," ")</f>
        <v>134.08626073380171</v>
      </c>
      <c r="O57" s="5"/>
    </row>
    <row r="58" spans="1:15" ht="12" customHeight="1" x14ac:dyDescent="0.2">
      <c r="A58" s="7" t="str">
        <f>'Pregnant Women Participating'!A58</f>
        <v>Santo Domingo Tribe, NM</v>
      </c>
      <c r="B58" s="34">
        <v>165.08330000000001</v>
      </c>
      <c r="C58" s="35">
        <v>205.3672</v>
      </c>
      <c r="D58" s="35">
        <v>195.8837</v>
      </c>
      <c r="E58" s="35">
        <v>162.33090000000001</v>
      </c>
      <c r="F58" s="35">
        <v>166.58779999999999</v>
      </c>
      <c r="G58" s="35">
        <v>168.11109999999999</v>
      </c>
      <c r="H58" s="35">
        <v>168.93379999999999</v>
      </c>
      <c r="I58" s="35">
        <v>195.52520000000001</v>
      </c>
      <c r="J58" s="35">
        <v>152.95590000000001</v>
      </c>
      <c r="K58" s="35">
        <v>205.13140000000001</v>
      </c>
      <c r="L58" s="35">
        <v>217.54069999999999</v>
      </c>
      <c r="M58" s="46">
        <v>233.86259999999999</v>
      </c>
      <c r="N58" s="51">
        <f>IF(SUM('Total Number of Participants'!B58:M58)&gt;0,'Food Costs'!N58/SUM('Total Number of Participants'!B58:M58)," ")</f>
        <v>186.29532710280372</v>
      </c>
      <c r="O58" s="5"/>
    </row>
    <row r="59" spans="1:15" ht="12" customHeight="1" x14ac:dyDescent="0.2">
      <c r="A59" s="7" t="str">
        <f>'Pregnant Women Participating'!A59</f>
        <v>Zuni Pueblo, NM</v>
      </c>
      <c r="B59" s="34">
        <v>65.891199999999998</v>
      </c>
      <c r="C59" s="35">
        <v>69.846999999999994</v>
      </c>
      <c r="D59" s="35">
        <v>71.395099999999999</v>
      </c>
      <c r="E59" s="35">
        <v>69.709199999999996</v>
      </c>
      <c r="F59" s="35">
        <v>66.873099999999994</v>
      </c>
      <c r="G59" s="35">
        <v>68.051699999999997</v>
      </c>
      <c r="H59" s="35">
        <v>68.488200000000006</v>
      </c>
      <c r="I59" s="35">
        <v>66.606499999999997</v>
      </c>
      <c r="J59" s="35">
        <v>67.336100000000002</v>
      </c>
      <c r="K59" s="35">
        <v>48.562800000000003</v>
      </c>
      <c r="L59" s="35">
        <v>52.078000000000003</v>
      </c>
      <c r="M59" s="46">
        <v>59.458100000000002</v>
      </c>
      <c r="N59" s="51">
        <f>IF(SUM('Total Number of Participants'!B59:M59)&gt;0,'Food Costs'!N59/SUM('Total Number of Participants'!B59:M59)," ")</f>
        <v>64.308301818836668</v>
      </c>
      <c r="O59" s="5"/>
    </row>
    <row r="60" spans="1:15" ht="12" customHeight="1" x14ac:dyDescent="0.2">
      <c r="A60" s="7" t="str">
        <f>'Pregnant Women Participating'!A60</f>
        <v>Cherokee Nation, OK</v>
      </c>
      <c r="B60" s="34">
        <v>53.701700000000002</v>
      </c>
      <c r="C60" s="35">
        <v>49.562199999999997</v>
      </c>
      <c r="D60" s="35">
        <v>53.222799999999999</v>
      </c>
      <c r="E60" s="35">
        <v>55.528199999999998</v>
      </c>
      <c r="F60" s="35">
        <v>49.345399999999998</v>
      </c>
      <c r="G60" s="35">
        <v>52.143000000000001</v>
      </c>
      <c r="H60" s="35">
        <v>55.431699999999999</v>
      </c>
      <c r="I60" s="35">
        <v>53.926200000000001</v>
      </c>
      <c r="J60" s="35">
        <v>50.0137</v>
      </c>
      <c r="K60" s="35">
        <v>56.901000000000003</v>
      </c>
      <c r="L60" s="35">
        <v>55.680999999999997</v>
      </c>
      <c r="M60" s="46">
        <v>53.206099999999999</v>
      </c>
      <c r="N60" s="51">
        <f>IF(SUM('Total Number of Participants'!B60:M60)&gt;0,'Food Costs'!N60/SUM('Total Number of Participants'!B60:M60)," ")</f>
        <v>53.221236225847342</v>
      </c>
      <c r="O60" s="5"/>
    </row>
    <row r="61" spans="1:15" ht="12" customHeight="1" x14ac:dyDescent="0.2">
      <c r="A61" s="7" t="str">
        <f>'Pregnant Women Participating'!A61</f>
        <v>Chickasaw Nation, OK</v>
      </c>
      <c r="B61" s="34">
        <v>73.3917</v>
      </c>
      <c r="C61" s="35">
        <v>40.541499999999999</v>
      </c>
      <c r="D61" s="35">
        <v>57.885300000000001</v>
      </c>
      <c r="E61" s="35">
        <v>60.173499999999997</v>
      </c>
      <c r="F61" s="35">
        <v>51.283299999999997</v>
      </c>
      <c r="G61" s="35">
        <v>60.954700000000003</v>
      </c>
      <c r="H61" s="35">
        <v>58.915300000000002</v>
      </c>
      <c r="I61" s="35">
        <v>59.158799999999999</v>
      </c>
      <c r="J61" s="35">
        <v>56.573999999999998</v>
      </c>
      <c r="K61" s="35">
        <v>60.838900000000002</v>
      </c>
      <c r="L61" s="35">
        <v>57.585299999999997</v>
      </c>
      <c r="M61" s="46">
        <v>56.180500000000002</v>
      </c>
      <c r="N61" s="51">
        <f>IF(SUM('Total Number of Participants'!B61:M61)&gt;0,'Food Costs'!N61/SUM('Total Number of Participants'!B61:M61)," ")</f>
        <v>57.833564493758665</v>
      </c>
      <c r="O61" s="5"/>
    </row>
    <row r="62" spans="1:15" ht="12" customHeight="1" x14ac:dyDescent="0.2">
      <c r="A62" s="7" t="str">
        <f>'Pregnant Women Participating'!A62</f>
        <v>Choctaw Nation, OK</v>
      </c>
      <c r="B62" s="34">
        <v>6.6924000000000001</v>
      </c>
      <c r="C62" s="35">
        <v>14.131600000000001</v>
      </c>
      <c r="D62" s="35">
        <v>15.221</v>
      </c>
      <c r="E62" s="35">
        <v>22.726600000000001</v>
      </c>
      <c r="F62" s="35">
        <v>14.835100000000001</v>
      </c>
      <c r="G62" s="35">
        <v>24.7118</v>
      </c>
      <c r="H62" s="35">
        <v>30.7256</v>
      </c>
      <c r="I62" s="35">
        <v>22.013500000000001</v>
      </c>
      <c r="J62" s="35">
        <v>21.4602</v>
      </c>
      <c r="K62" s="35">
        <v>33.131900000000002</v>
      </c>
      <c r="L62" s="35">
        <v>33.1126</v>
      </c>
      <c r="M62" s="46">
        <v>33.2196</v>
      </c>
      <c r="N62" s="51">
        <f>IF(SUM('Total Number of Participants'!B62:M62)&gt;0,'Food Costs'!N62/SUM('Total Number of Participants'!B62:M62)," ")</f>
        <v>22.716393946640249</v>
      </c>
      <c r="O62" s="5"/>
    </row>
    <row r="63" spans="1:15" ht="12" customHeight="1" x14ac:dyDescent="0.2">
      <c r="A63" s="7" t="str">
        <f>'Pregnant Women Participating'!A63</f>
        <v>Citizen Potawatomi Nation, OK</v>
      </c>
      <c r="B63" s="34">
        <v>54.636600000000001</v>
      </c>
      <c r="C63" s="35">
        <v>54.854500000000002</v>
      </c>
      <c r="D63" s="35">
        <v>56.331499999999998</v>
      </c>
      <c r="E63" s="35">
        <v>61.390500000000003</v>
      </c>
      <c r="F63" s="35">
        <v>57.406500000000001</v>
      </c>
      <c r="G63" s="35">
        <v>59.375300000000003</v>
      </c>
      <c r="H63" s="35">
        <v>61.675600000000003</v>
      </c>
      <c r="I63" s="35">
        <v>63.7622</v>
      </c>
      <c r="J63" s="35">
        <v>61.635599999999997</v>
      </c>
      <c r="K63" s="35">
        <v>60.564700000000002</v>
      </c>
      <c r="L63" s="35">
        <v>60.963500000000003</v>
      </c>
      <c r="M63" s="46">
        <v>64.236099999999993</v>
      </c>
      <c r="N63" s="51">
        <f>IF(SUM('Total Number of Participants'!B63:M63)&gt;0,'Food Costs'!N63/SUM('Total Number of Participants'!B63:M63)," ")</f>
        <v>59.692987081465859</v>
      </c>
      <c r="O63" s="5"/>
    </row>
    <row r="64" spans="1:15" ht="12" customHeight="1" x14ac:dyDescent="0.2">
      <c r="A64" s="7" t="str">
        <f>'Pregnant Women Participating'!A64</f>
        <v>Inter-Tribal Council, OK</v>
      </c>
      <c r="B64" s="34">
        <v>70.114800000000002</v>
      </c>
      <c r="C64" s="35">
        <v>70.583299999999994</v>
      </c>
      <c r="D64" s="35">
        <v>70.544799999999995</v>
      </c>
      <c r="E64" s="35">
        <v>70.509500000000003</v>
      </c>
      <c r="F64" s="35">
        <v>69.564800000000005</v>
      </c>
      <c r="G64" s="35">
        <v>71.823499999999996</v>
      </c>
      <c r="H64" s="35">
        <v>74.982299999999995</v>
      </c>
      <c r="I64" s="35">
        <v>71.567300000000003</v>
      </c>
      <c r="J64" s="35">
        <v>69.079700000000003</v>
      </c>
      <c r="K64" s="35">
        <v>70.242900000000006</v>
      </c>
      <c r="L64" s="35">
        <v>69.100800000000007</v>
      </c>
      <c r="M64" s="46">
        <v>69.496099999999998</v>
      </c>
      <c r="N64" s="51">
        <f>IF(SUM('Total Number of Participants'!B64:M64)&gt;0,'Food Costs'!N64/SUM('Total Number of Participants'!B64:M64)," ")</f>
        <v>70.623586429725364</v>
      </c>
      <c r="O64" s="5"/>
    </row>
    <row r="65" spans="1:15" ht="12" customHeight="1" x14ac:dyDescent="0.2">
      <c r="A65" s="7" t="str">
        <f>'Pregnant Women Participating'!A65</f>
        <v>Muscogee Creek Nation, OK</v>
      </c>
      <c r="B65" s="34">
        <v>39.192</v>
      </c>
      <c r="C65" s="35">
        <v>78.027000000000001</v>
      </c>
      <c r="D65" s="35">
        <v>59.321599999999997</v>
      </c>
      <c r="E65" s="35">
        <v>60.854599999999998</v>
      </c>
      <c r="F65" s="35">
        <v>59.552900000000001</v>
      </c>
      <c r="G65" s="35">
        <v>60.163899999999998</v>
      </c>
      <c r="H65" s="35">
        <v>60.426499999999997</v>
      </c>
      <c r="I65" s="35">
        <v>61.074599999999997</v>
      </c>
      <c r="J65" s="35">
        <v>60.495899999999999</v>
      </c>
      <c r="K65" s="35">
        <v>42.111400000000003</v>
      </c>
      <c r="L65" s="35">
        <v>41.147599999999997</v>
      </c>
      <c r="M65" s="46">
        <v>43.439</v>
      </c>
      <c r="N65" s="51">
        <f>IF(SUM('Total Number of Participants'!B65:M65)&gt;0,'Food Costs'!N65/SUM('Total Number of Participants'!B65:M65)," ")</f>
        <v>55.570600712067268</v>
      </c>
      <c r="O65" s="5"/>
    </row>
    <row r="66" spans="1:15" ht="12" customHeight="1" x14ac:dyDescent="0.2">
      <c r="A66" s="7" t="str">
        <f>'Pregnant Women Participating'!A66</f>
        <v>Osage Tribal Council, OK</v>
      </c>
      <c r="B66" s="34">
        <v>24.135100000000001</v>
      </c>
      <c r="C66" s="35">
        <v>68.650800000000004</v>
      </c>
      <c r="D66" s="35">
        <v>21.902699999999999</v>
      </c>
      <c r="E66" s="35">
        <v>74.719499999999996</v>
      </c>
      <c r="F66" s="35">
        <v>67.686700000000002</v>
      </c>
      <c r="G66" s="35">
        <v>48.661900000000003</v>
      </c>
      <c r="H66" s="35">
        <v>32.402099999999997</v>
      </c>
      <c r="I66" s="35">
        <v>56.008800000000001</v>
      </c>
      <c r="J66" s="35">
        <v>56.902200000000001</v>
      </c>
      <c r="K66" s="35">
        <v>36.7776</v>
      </c>
      <c r="L66" s="35">
        <v>43.321300000000001</v>
      </c>
      <c r="M66" s="46">
        <v>44.2029</v>
      </c>
      <c r="N66" s="51">
        <f>IF(SUM('Total Number of Participants'!B66:M66)&gt;0,'Food Costs'!N66/SUM('Total Number of Participants'!B66:M66)," ")</f>
        <v>47.980722824730258</v>
      </c>
      <c r="O66" s="5"/>
    </row>
    <row r="67" spans="1:15" ht="12" customHeight="1" x14ac:dyDescent="0.2">
      <c r="A67" s="7" t="str">
        <f>'Pregnant Women Participating'!A67</f>
        <v>Otoe-Missouria Tribe, OK</v>
      </c>
      <c r="B67" s="34">
        <v>52.034500000000001</v>
      </c>
      <c r="C67" s="35">
        <v>71.525899999999993</v>
      </c>
      <c r="D67" s="35">
        <v>58.730200000000004</v>
      </c>
      <c r="E67" s="35">
        <v>60.860300000000002</v>
      </c>
      <c r="F67" s="35">
        <v>58.902000000000001</v>
      </c>
      <c r="G67" s="35">
        <v>64.0672</v>
      </c>
      <c r="H67" s="35">
        <v>63.126899999999999</v>
      </c>
      <c r="I67" s="35">
        <v>67.773399999999995</v>
      </c>
      <c r="J67" s="35">
        <v>63.909799999999997</v>
      </c>
      <c r="K67" s="35">
        <v>52.592100000000002</v>
      </c>
      <c r="L67" s="35">
        <v>52.107399999999998</v>
      </c>
      <c r="M67" s="46">
        <v>51.909100000000002</v>
      </c>
      <c r="N67" s="51">
        <f>IF(SUM('Total Number of Participants'!B67:M67)&gt;0,'Food Costs'!N67/SUM('Total Number of Participants'!B67:M67)," ")</f>
        <v>59.54646840148699</v>
      </c>
      <c r="O67" s="5"/>
    </row>
    <row r="68" spans="1:15" ht="12" customHeight="1" x14ac:dyDescent="0.2">
      <c r="A68" s="7" t="str">
        <f>'Pregnant Women Participating'!A68</f>
        <v>Wichita, Caddo &amp; Delaware (WCD), OK</v>
      </c>
      <c r="B68" s="34">
        <v>49.042099999999998</v>
      </c>
      <c r="C68" s="35">
        <v>69.228800000000007</v>
      </c>
      <c r="D68" s="35">
        <v>69.993499999999997</v>
      </c>
      <c r="E68" s="35">
        <v>48.506100000000004</v>
      </c>
      <c r="F68" s="35">
        <v>56.356000000000002</v>
      </c>
      <c r="G68" s="35">
        <v>57.295499999999997</v>
      </c>
      <c r="H68" s="35">
        <v>59.569000000000003</v>
      </c>
      <c r="I68" s="35">
        <v>58.866</v>
      </c>
      <c r="J68" s="35">
        <v>58.170400000000001</v>
      </c>
      <c r="K68" s="35">
        <v>58.530999999999999</v>
      </c>
      <c r="L68" s="35">
        <v>60.392600000000002</v>
      </c>
      <c r="M68" s="46">
        <v>60.913699999999999</v>
      </c>
      <c r="N68" s="51">
        <f>IF(SUM('Total Number of Participants'!B68:M68)&gt;0,'Food Costs'!N68/SUM('Total Number of Participants'!B68:M68)," ")</f>
        <v>58.873273209549069</v>
      </c>
      <c r="O68" s="5"/>
    </row>
    <row r="69" spans="1:15" s="17" customFormat="1" ht="24.75" customHeight="1" x14ac:dyDescent="0.2">
      <c r="A69" s="14" t="str">
        <f>'Pregnant Women Participating'!A69</f>
        <v>Southwest Region</v>
      </c>
      <c r="B69" s="36">
        <v>46.480200000000004</v>
      </c>
      <c r="C69" s="37">
        <v>52.600999999999999</v>
      </c>
      <c r="D69" s="37">
        <v>55.751300000000001</v>
      </c>
      <c r="E69" s="37">
        <v>51.453499999999998</v>
      </c>
      <c r="F69" s="37">
        <v>54.530900000000003</v>
      </c>
      <c r="G69" s="37">
        <v>57.274999999999999</v>
      </c>
      <c r="H69" s="37">
        <v>57.229300000000002</v>
      </c>
      <c r="I69" s="37">
        <v>54.185000000000002</v>
      </c>
      <c r="J69" s="37">
        <v>58.985900000000001</v>
      </c>
      <c r="K69" s="37">
        <v>54.913600000000002</v>
      </c>
      <c r="L69" s="37">
        <v>60.906199999999998</v>
      </c>
      <c r="M69" s="45">
        <v>62.393700000000003</v>
      </c>
      <c r="N69" s="52">
        <f>IF(SUM('Total Number of Participants'!B69:M69)&gt;0,'Food Costs'!N69/SUM('Total Number of Participants'!B69:M69)," ")</f>
        <v>55.566044238295625</v>
      </c>
      <c r="O69" s="5"/>
    </row>
    <row r="70" spans="1:15" ht="12" customHeight="1" x14ac:dyDescent="0.2">
      <c r="A70" s="7" t="str">
        <f>'Pregnant Women Participating'!A70</f>
        <v>Colorado</v>
      </c>
      <c r="B70" s="34">
        <v>57.1021</v>
      </c>
      <c r="C70" s="35">
        <v>56.277900000000002</v>
      </c>
      <c r="D70" s="35">
        <v>58.866999999999997</v>
      </c>
      <c r="E70" s="35">
        <v>61.777900000000002</v>
      </c>
      <c r="F70" s="35">
        <v>60.8476</v>
      </c>
      <c r="G70" s="35">
        <v>63.0488</v>
      </c>
      <c r="H70" s="35">
        <v>59.597700000000003</v>
      </c>
      <c r="I70" s="35">
        <v>56.476799999999997</v>
      </c>
      <c r="J70" s="35">
        <v>56.784100000000002</v>
      </c>
      <c r="K70" s="35">
        <v>57.389099999999999</v>
      </c>
      <c r="L70" s="35">
        <v>57.201999999999998</v>
      </c>
      <c r="M70" s="46">
        <v>56.987400000000001</v>
      </c>
      <c r="N70" s="51">
        <f>IF(SUM('Total Number of Participants'!B70:M70)&gt;0,'Food Costs'!N70/SUM('Total Number of Participants'!B70:M70)," ")</f>
        <v>58.526031419278361</v>
      </c>
      <c r="O70" s="5"/>
    </row>
    <row r="71" spans="1:15" ht="12" customHeight="1" x14ac:dyDescent="0.2">
      <c r="A71" s="7" t="str">
        <f>'Pregnant Women Participating'!A71</f>
        <v>Kansas</v>
      </c>
      <c r="B71" s="34">
        <v>55.3307</v>
      </c>
      <c r="C71" s="35">
        <v>55.232399999999998</v>
      </c>
      <c r="D71" s="35">
        <v>55.3035</v>
      </c>
      <c r="E71" s="35">
        <v>58.523800000000001</v>
      </c>
      <c r="F71" s="35">
        <v>54.058500000000002</v>
      </c>
      <c r="G71" s="35">
        <v>56.847700000000003</v>
      </c>
      <c r="H71" s="35">
        <v>62.085700000000003</v>
      </c>
      <c r="I71" s="35">
        <v>61.044600000000003</v>
      </c>
      <c r="J71" s="35">
        <v>62.543799999999997</v>
      </c>
      <c r="K71" s="35">
        <v>63.301600000000001</v>
      </c>
      <c r="L71" s="35">
        <v>62.17</v>
      </c>
      <c r="M71" s="46">
        <v>59.0154</v>
      </c>
      <c r="N71" s="51">
        <f>IF(SUM('Total Number of Participants'!B71:M71)&gt;0,'Food Costs'!N71/SUM('Total Number of Participants'!B71:M71)," ")</f>
        <v>58.797472286134372</v>
      </c>
      <c r="O71" s="5"/>
    </row>
    <row r="72" spans="1:15" ht="12" customHeight="1" x14ac:dyDescent="0.2">
      <c r="A72" s="7" t="str">
        <f>'Pregnant Women Participating'!A72</f>
        <v>Missouri</v>
      </c>
      <c r="B72" s="34">
        <v>15.3964</v>
      </c>
      <c r="C72" s="35">
        <v>58.0092</v>
      </c>
      <c r="D72" s="35">
        <v>82.1935</v>
      </c>
      <c r="E72" s="35">
        <v>51.488100000000003</v>
      </c>
      <c r="F72" s="35">
        <v>23.9132</v>
      </c>
      <c r="G72" s="35">
        <v>52.5259</v>
      </c>
      <c r="H72" s="35">
        <v>50.211399999999998</v>
      </c>
      <c r="I72" s="35">
        <v>52.862499999999997</v>
      </c>
      <c r="J72" s="35">
        <v>80.336699999999993</v>
      </c>
      <c r="K72" s="35">
        <v>28.784099999999999</v>
      </c>
      <c r="L72" s="35">
        <v>50.992600000000003</v>
      </c>
      <c r="M72" s="46">
        <v>82.036699999999996</v>
      </c>
      <c r="N72" s="51">
        <f>IF(SUM('Total Number of Participants'!B72:M72)&gt;0,'Food Costs'!N72/SUM('Total Number of Participants'!B72:M72)," ")</f>
        <v>52.382684430214859</v>
      </c>
      <c r="O72" s="5"/>
    </row>
    <row r="73" spans="1:15" ht="12" customHeight="1" x14ac:dyDescent="0.2">
      <c r="A73" s="7" t="str">
        <f>'Pregnant Women Participating'!A73</f>
        <v>Montana</v>
      </c>
      <c r="B73" s="34">
        <v>59.777099999999997</v>
      </c>
      <c r="C73" s="35">
        <v>32.793900000000001</v>
      </c>
      <c r="D73" s="35">
        <v>41.436500000000002</v>
      </c>
      <c r="E73" s="35">
        <v>47.8414</v>
      </c>
      <c r="F73" s="35">
        <v>67.783600000000007</v>
      </c>
      <c r="G73" s="35">
        <v>50.656500000000001</v>
      </c>
      <c r="H73" s="35">
        <v>33.410899999999998</v>
      </c>
      <c r="I73" s="35">
        <v>11.772399999999999</v>
      </c>
      <c r="J73" s="35">
        <v>113.3231</v>
      </c>
      <c r="K73" s="35">
        <v>56.352400000000003</v>
      </c>
      <c r="L73" s="35">
        <v>52.805700000000002</v>
      </c>
      <c r="M73" s="46">
        <v>72.702399999999997</v>
      </c>
      <c r="N73" s="51">
        <f>IF(SUM('Total Number of Participants'!B73:M73)&gt;0,'Food Costs'!N73/SUM('Total Number of Participants'!B73:M73)," ")</f>
        <v>53.435616251110602</v>
      </c>
      <c r="O73" s="5"/>
    </row>
    <row r="74" spans="1:15" ht="12" customHeight="1" x14ac:dyDescent="0.2">
      <c r="A74" s="7" t="str">
        <f>'Pregnant Women Participating'!A74</f>
        <v>Nebraska</v>
      </c>
      <c r="B74" s="34">
        <v>56.613500000000002</v>
      </c>
      <c r="C74" s="35">
        <v>54.996600000000001</v>
      </c>
      <c r="D74" s="35">
        <v>56.5291</v>
      </c>
      <c r="E74" s="35">
        <v>57.4298</v>
      </c>
      <c r="F74" s="35">
        <v>55.767600000000002</v>
      </c>
      <c r="G74" s="35">
        <v>58.203299999999999</v>
      </c>
      <c r="H74" s="35">
        <v>57.790599999999998</v>
      </c>
      <c r="I74" s="35">
        <v>59.0017</v>
      </c>
      <c r="J74" s="35">
        <v>58.294699999999999</v>
      </c>
      <c r="K74" s="35">
        <v>59.397100000000002</v>
      </c>
      <c r="L74" s="35">
        <v>59.198399999999999</v>
      </c>
      <c r="M74" s="46">
        <v>56.5578</v>
      </c>
      <c r="N74" s="51">
        <f>IF(SUM('Total Number of Participants'!B74:M74)&gt;0,'Food Costs'!N74/SUM('Total Number of Participants'!B74:M74)," ")</f>
        <v>57.474507697896755</v>
      </c>
      <c r="O74" s="5"/>
    </row>
    <row r="75" spans="1:15" ht="12" customHeight="1" x14ac:dyDescent="0.2">
      <c r="A75" s="7" t="str">
        <f>'Pregnant Women Participating'!A75</f>
        <v>North Dakota</v>
      </c>
      <c r="B75" s="34">
        <v>77.933300000000003</v>
      </c>
      <c r="C75" s="35">
        <v>34.295099999999998</v>
      </c>
      <c r="D75" s="35">
        <v>29.802700000000002</v>
      </c>
      <c r="E75" s="35">
        <v>22.6264</v>
      </c>
      <c r="F75" s="35">
        <v>84.096000000000004</v>
      </c>
      <c r="G75" s="35">
        <v>36.9373</v>
      </c>
      <c r="H75" s="35">
        <v>55.969200000000001</v>
      </c>
      <c r="I75" s="35">
        <v>59.563000000000002</v>
      </c>
      <c r="J75" s="35">
        <v>58.778500000000001</v>
      </c>
      <c r="K75" s="35">
        <v>84.9148</v>
      </c>
      <c r="L75" s="35">
        <v>31.3293</v>
      </c>
      <c r="M75" s="46">
        <v>63.222200000000001</v>
      </c>
      <c r="N75" s="51">
        <f>IF(SUM('Total Number of Participants'!B75:M75)&gt;0,'Food Costs'!N75/SUM('Total Number of Participants'!B75:M75)," ")</f>
        <v>53.338889435211591</v>
      </c>
      <c r="O75" s="5"/>
    </row>
    <row r="76" spans="1:15" ht="12" customHeight="1" x14ac:dyDescent="0.2">
      <c r="A76" s="7" t="str">
        <f>'Pregnant Women Participating'!A76</f>
        <v>South Dakota</v>
      </c>
      <c r="B76" s="34">
        <v>72.644599999999997</v>
      </c>
      <c r="C76" s="35">
        <v>48.776600000000002</v>
      </c>
      <c r="D76" s="35">
        <v>51.2973</v>
      </c>
      <c r="E76" s="35">
        <v>75.529700000000005</v>
      </c>
      <c r="F76" s="35">
        <v>22.509699999999999</v>
      </c>
      <c r="G76" s="35">
        <v>55.188400000000001</v>
      </c>
      <c r="H76" s="35">
        <v>53.006</v>
      </c>
      <c r="I76" s="35">
        <v>73.577699999999993</v>
      </c>
      <c r="J76" s="35">
        <v>47.358400000000003</v>
      </c>
      <c r="K76" s="35">
        <v>31.9086</v>
      </c>
      <c r="L76" s="35">
        <v>52.266100000000002</v>
      </c>
      <c r="M76" s="46">
        <v>49.808999999999997</v>
      </c>
      <c r="N76" s="51">
        <f>IF(SUM('Total Number of Participants'!B76:M76)&gt;0,'Food Costs'!N76/SUM('Total Number of Participants'!B76:M76)," ")</f>
        <v>52.853494785519885</v>
      </c>
      <c r="O76" s="5"/>
    </row>
    <row r="77" spans="1:15" ht="12" customHeight="1" x14ac:dyDescent="0.2">
      <c r="A77" s="7" t="str">
        <f>'Pregnant Women Participating'!A77</f>
        <v>Wyoming</v>
      </c>
      <c r="B77" s="34">
        <v>50.2288</v>
      </c>
      <c r="C77" s="35">
        <v>54.119500000000002</v>
      </c>
      <c r="D77" s="35">
        <v>57.221699999999998</v>
      </c>
      <c r="E77" s="35">
        <v>58.393500000000003</v>
      </c>
      <c r="F77" s="35">
        <v>56.205800000000004</v>
      </c>
      <c r="G77" s="35">
        <v>57.104399999999998</v>
      </c>
      <c r="H77" s="35">
        <v>62.601799999999997</v>
      </c>
      <c r="I77" s="35">
        <v>62.318199999999997</v>
      </c>
      <c r="J77" s="35">
        <v>75.180499999999995</v>
      </c>
      <c r="K77" s="35">
        <v>58.617199999999997</v>
      </c>
      <c r="L77" s="35">
        <v>56.448999999999998</v>
      </c>
      <c r="M77" s="46">
        <v>55.836799999999997</v>
      </c>
      <c r="N77" s="51">
        <f>IF(SUM('Total Number of Participants'!B77:M77)&gt;0,'Food Costs'!N77/SUM('Total Number of Participants'!B77:M77)," ")</f>
        <v>58.684194439174519</v>
      </c>
      <c r="O77" s="5"/>
    </row>
    <row r="78" spans="1:15" ht="12" customHeight="1" x14ac:dyDescent="0.2">
      <c r="A78" s="7" t="str">
        <f>'Pregnant Women Participating'!A78</f>
        <v>Ute Mountain Ute Tribe, CO</v>
      </c>
      <c r="B78" s="34">
        <v>74.239699999999999</v>
      </c>
      <c r="C78" s="35">
        <v>65.490099999999998</v>
      </c>
      <c r="D78" s="35">
        <v>64.815299999999993</v>
      </c>
      <c r="E78" s="35">
        <v>81.453900000000004</v>
      </c>
      <c r="F78" s="35">
        <v>68.046099999999996</v>
      </c>
      <c r="G78" s="35">
        <v>76.688299999999998</v>
      </c>
      <c r="H78" s="35">
        <v>66.432400000000001</v>
      </c>
      <c r="I78" s="35">
        <v>81.640799999999999</v>
      </c>
      <c r="J78" s="35">
        <v>77.8947</v>
      </c>
      <c r="K78" s="35">
        <v>74.173299999999998</v>
      </c>
      <c r="L78" s="35">
        <v>70.711299999999994</v>
      </c>
      <c r="M78" s="46">
        <v>73.027799999999999</v>
      </c>
      <c r="N78" s="51">
        <f>IF(SUM('Total Number of Participants'!B78:M78)&gt;0,'Food Costs'!N78/SUM('Total Number of Participants'!B78:M78)," ")</f>
        <v>72.787125917560701</v>
      </c>
      <c r="O78" s="5"/>
    </row>
    <row r="79" spans="1:15" ht="12" customHeight="1" x14ac:dyDescent="0.2">
      <c r="A79" s="7" t="str">
        <f>'Pregnant Women Participating'!A79</f>
        <v>Omaha Sioux, NE</v>
      </c>
      <c r="B79" s="34">
        <v>60.286900000000003</v>
      </c>
      <c r="C79" s="35">
        <v>62.890300000000003</v>
      </c>
      <c r="D79" s="35">
        <v>65.871200000000002</v>
      </c>
      <c r="E79" s="35">
        <v>68.229799999999997</v>
      </c>
      <c r="F79" s="35">
        <v>63.026299999999999</v>
      </c>
      <c r="G79" s="35">
        <v>64.872699999999995</v>
      </c>
      <c r="H79" s="35">
        <v>68.362799999999993</v>
      </c>
      <c r="I79" s="35">
        <v>66.238299999999995</v>
      </c>
      <c r="J79" s="35">
        <v>77.958299999999994</v>
      </c>
      <c r="K79" s="35">
        <v>73.0762</v>
      </c>
      <c r="L79" s="35">
        <v>72.662199999999999</v>
      </c>
      <c r="M79" s="46">
        <v>70.33</v>
      </c>
      <c r="N79" s="51">
        <f>IF(SUM('Total Number of Participants'!B79:M79)&gt;0,'Food Costs'!N79/SUM('Total Number of Participants'!B79:M79)," ")</f>
        <v>67.697726425642941</v>
      </c>
      <c r="O79" s="5"/>
    </row>
    <row r="80" spans="1:15" ht="12" customHeight="1" x14ac:dyDescent="0.2">
      <c r="A80" s="7" t="str">
        <f>'Pregnant Women Participating'!A80</f>
        <v>Santee Sioux, NE</v>
      </c>
      <c r="B80" s="34">
        <v>71.133300000000006</v>
      </c>
      <c r="C80" s="35">
        <v>73.75</v>
      </c>
      <c r="D80" s="35">
        <v>76.822599999999994</v>
      </c>
      <c r="E80" s="35">
        <v>85.184600000000003</v>
      </c>
      <c r="F80" s="35">
        <v>73.873000000000005</v>
      </c>
      <c r="G80" s="35">
        <v>73.176500000000004</v>
      </c>
      <c r="H80" s="35">
        <v>74.261499999999998</v>
      </c>
      <c r="I80" s="35">
        <v>92.109399999999994</v>
      </c>
      <c r="J80" s="35">
        <v>97.2</v>
      </c>
      <c r="K80" s="35">
        <v>97.254000000000005</v>
      </c>
      <c r="L80" s="35">
        <v>97.254000000000005</v>
      </c>
      <c r="M80" s="46">
        <v>132.5</v>
      </c>
      <c r="N80" s="51">
        <f>IF(SUM('Total Number of Participants'!B80:M80)&gt;0,'Food Costs'!N80/SUM('Total Number of Participants'!B80:M80)," ")</f>
        <v>87.171052631578945</v>
      </c>
      <c r="O80" s="5"/>
    </row>
    <row r="81" spans="1:15" ht="12" customHeight="1" x14ac:dyDescent="0.2">
      <c r="A81" s="7" t="str">
        <f>'Pregnant Women Participating'!A81</f>
        <v>Winnebago Tribe, NE</v>
      </c>
      <c r="B81" s="34">
        <v>72.685000000000002</v>
      </c>
      <c r="C81" s="35">
        <v>64.599999999999994</v>
      </c>
      <c r="D81" s="35">
        <v>69.3596</v>
      </c>
      <c r="E81" s="35">
        <v>65.626199999999997</v>
      </c>
      <c r="F81" s="35">
        <v>62.907400000000003</v>
      </c>
      <c r="G81" s="35">
        <v>64.23</v>
      </c>
      <c r="H81" s="35">
        <v>87.737399999999994</v>
      </c>
      <c r="I81" s="35">
        <v>75.165400000000005</v>
      </c>
      <c r="J81" s="35">
        <v>82.367999999999995</v>
      </c>
      <c r="K81" s="35">
        <v>67.016400000000004</v>
      </c>
      <c r="L81" s="35">
        <v>59.4741</v>
      </c>
      <c r="M81" s="46">
        <v>61.1691</v>
      </c>
      <c r="N81" s="51">
        <f>IF(SUM('Total Number of Participants'!B81:M81)&gt;0,'Food Costs'!N81/SUM('Total Number of Participants'!B81:M81)," ")</f>
        <v>69.141549295774652</v>
      </c>
      <c r="O81" s="5"/>
    </row>
    <row r="82" spans="1:15" ht="12" customHeight="1" x14ac:dyDescent="0.2">
      <c r="A82" s="7" t="str">
        <f>'Pregnant Women Participating'!A82</f>
        <v>Standing Rock Sioux Tribe, ND</v>
      </c>
      <c r="B82" s="34">
        <v>92.357399999999998</v>
      </c>
      <c r="C82" s="35">
        <v>86.371200000000002</v>
      </c>
      <c r="D82" s="35">
        <v>89.636399999999995</v>
      </c>
      <c r="E82" s="35">
        <v>89.865499999999997</v>
      </c>
      <c r="F82" s="35">
        <v>78.156000000000006</v>
      </c>
      <c r="G82" s="35">
        <v>81.300899999999999</v>
      </c>
      <c r="H82" s="35">
        <v>76.814499999999995</v>
      </c>
      <c r="I82" s="35">
        <v>24.7178</v>
      </c>
      <c r="J82" s="35">
        <v>84.140799999999999</v>
      </c>
      <c r="K82" s="35">
        <v>96.6935</v>
      </c>
      <c r="L82" s="35">
        <v>66.789900000000003</v>
      </c>
      <c r="M82" s="46">
        <v>70.080600000000004</v>
      </c>
      <c r="N82" s="51">
        <f>IF(SUM('Total Number of Participants'!B82:M82)&gt;0,'Food Costs'!N82/SUM('Total Number of Participants'!B82:M82)," ")</f>
        <v>78.124526873580621</v>
      </c>
      <c r="O82" s="5"/>
    </row>
    <row r="83" spans="1:15" ht="12" customHeight="1" x14ac:dyDescent="0.2">
      <c r="A83" s="7" t="str">
        <f>'Pregnant Women Participating'!A83</f>
        <v>Three Affiliated Tribes, ND</v>
      </c>
      <c r="B83" s="34">
        <v>96.25</v>
      </c>
      <c r="C83" s="35">
        <v>91.337000000000003</v>
      </c>
      <c r="D83" s="35">
        <v>91.137900000000002</v>
      </c>
      <c r="E83" s="35">
        <v>90.695099999999996</v>
      </c>
      <c r="F83" s="35">
        <v>94.442999999999998</v>
      </c>
      <c r="G83" s="35">
        <v>79.831299999999999</v>
      </c>
      <c r="H83" s="35">
        <v>84.467399999999998</v>
      </c>
      <c r="I83" s="35">
        <v>81.540000000000006</v>
      </c>
      <c r="J83" s="35">
        <v>82.094700000000003</v>
      </c>
      <c r="K83" s="35">
        <v>87.755099999999999</v>
      </c>
      <c r="L83" s="35">
        <v>80</v>
      </c>
      <c r="M83" s="46">
        <v>87.912099999999995</v>
      </c>
      <c r="N83" s="51">
        <f>IF(SUM('Total Number of Participants'!B83:M83)&gt;0,'Food Costs'!N83/SUM('Total Number of Participants'!B83:M83)," ")</f>
        <v>87.141552511415526</v>
      </c>
      <c r="O83" s="5"/>
    </row>
    <row r="84" spans="1:15" ht="12" customHeight="1" x14ac:dyDescent="0.2">
      <c r="A84" s="7" t="str">
        <f>'Pregnant Women Participating'!A84</f>
        <v>Cheyenne River Sioux, SD</v>
      </c>
      <c r="B84" s="34">
        <v>53.906999999999996</v>
      </c>
      <c r="C84" s="35">
        <v>76.991500000000002</v>
      </c>
      <c r="D84" s="35">
        <v>87.252300000000005</v>
      </c>
      <c r="E84" s="35">
        <v>85.666700000000006</v>
      </c>
      <c r="F84" s="35">
        <v>86.565200000000004</v>
      </c>
      <c r="G84" s="35">
        <v>86.071299999999994</v>
      </c>
      <c r="H84" s="35">
        <v>92.0261</v>
      </c>
      <c r="I84" s="35">
        <v>93</v>
      </c>
      <c r="J84" s="35">
        <v>40.482900000000001</v>
      </c>
      <c r="K84" s="35">
        <v>160.36940000000001</v>
      </c>
      <c r="L84" s="35">
        <v>162.93819999999999</v>
      </c>
      <c r="M84" s="46">
        <v>158.2311</v>
      </c>
      <c r="N84" s="51">
        <f>IF(SUM('Total Number of Participants'!B84:M84)&gt;0,'Food Costs'!N84/SUM('Total Number of Participants'!B84:M84)," ")</f>
        <v>98.321687418695404</v>
      </c>
      <c r="O84" s="5"/>
    </row>
    <row r="85" spans="1:15" ht="12" customHeight="1" x14ac:dyDescent="0.2">
      <c r="A85" s="7" t="str">
        <f>'Pregnant Women Participating'!A85</f>
        <v>Rosebud Sioux, SD</v>
      </c>
      <c r="B85" s="34">
        <v>0.81899999999999995</v>
      </c>
      <c r="C85" s="35">
        <v>31.921099999999999</v>
      </c>
      <c r="D85" s="35">
        <v>49.551900000000003</v>
      </c>
      <c r="E85" s="35">
        <v>82.138900000000007</v>
      </c>
      <c r="F85" s="35">
        <v>58.446300000000001</v>
      </c>
      <c r="G85" s="35">
        <v>17.098299999999998</v>
      </c>
      <c r="H85" s="35">
        <v>58.028599999999997</v>
      </c>
      <c r="I85" s="35">
        <v>64.382999999999996</v>
      </c>
      <c r="J85" s="35">
        <v>56.291600000000003</v>
      </c>
      <c r="K85" s="35">
        <v>56.069299999999998</v>
      </c>
      <c r="L85" s="35">
        <v>81.597300000000004</v>
      </c>
      <c r="M85" s="46">
        <v>18.810400000000001</v>
      </c>
      <c r="N85" s="51">
        <f>IF(SUM('Total Number of Participants'!B85:M85)&gt;0,'Food Costs'!N85/SUM('Total Number of Participants'!B85:M85)," ")</f>
        <v>47.436170212765958</v>
      </c>
      <c r="O85" s="5"/>
    </row>
    <row r="86" spans="1:15" ht="12" customHeight="1" x14ac:dyDescent="0.2">
      <c r="A86" s="7" t="str">
        <f>'Pregnant Women Participating'!A86</f>
        <v>Northern Arapahoe, WY</v>
      </c>
      <c r="B86" s="34">
        <v>69.802800000000005</v>
      </c>
      <c r="C86" s="35">
        <v>70.751199999999997</v>
      </c>
      <c r="D86" s="35">
        <v>68.278800000000004</v>
      </c>
      <c r="E86" s="35">
        <v>76.583699999999993</v>
      </c>
      <c r="F86" s="35">
        <v>70.512299999999996</v>
      </c>
      <c r="G86" s="35">
        <v>70.809299999999993</v>
      </c>
      <c r="H86" s="35">
        <v>68.752499999999998</v>
      </c>
      <c r="I86" s="35">
        <v>65.562799999999996</v>
      </c>
      <c r="J86" s="35">
        <v>69.525800000000004</v>
      </c>
      <c r="K86" s="35">
        <v>74.004499999999993</v>
      </c>
      <c r="L86" s="35">
        <v>73.722999999999999</v>
      </c>
      <c r="M86" s="46">
        <v>73.981300000000005</v>
      </c>
      <c r="N86" s="51">
        <f>IF(SUM('Total Number of Participants'!B86:M86)&gt;0,'Food Costs'!N86/SUM('Total Number of Participants'!B86:M86)," ")</f>
        <v>71.074889867841406</v>
      </c>
      <c r="O86" s="5"/>
    </row>
    <row r="87" spans="1:15" ht="12" customHeight="1" x14ac:dyDescent="0.2">
      <c r="A87" s="7" t="str">
        <f>'Pregnant Women Participating'!A87</f>
        <v>Shoshone Tribe, WY</v>
      </c>
      <c r="B87" s="34">
        <v>59.239100000000001</v>
      </c>
      <c r="C87" s="35">
        <v>61.5244</v>
      </c>
      <c r="D87" s="35">
        <v>65.258799999999994</v>
      </c>
      <c r="E87" s="35">
        <v>66.758600000000001</v>
      </c>
      <c r="F87" s="35">
        <v>65.771100000000004</v>
      </c>
      <c r="G87" s="35">
        <v>71.963899999999995</v>
      </c>
      <c r="H87" s="35">
        <v>67.159599999999998</v>
      </c>
      <c r="I87" s="35">
        <v>69.452600000000004</v>
      </c>
      <c r="J87" s="35">
        <v>75.774500000000003</v>
      </c>
      <c r="K87" s="35">
        <v>83.075500000000005</v>
      </c>
      <c r="L87" s="35">
        <v>86.663399999999996</v>
      </c>
      <c r="M87" s="46">
        <v>89.396199999999993</v>
      </c>
      <c r="N87" s="51">
        <f>IF(SUM('Total Number of Participants'!B87:M87)&gt;0,'Food Costs'!N87/SUM('Total Number of Participants'!B87:M87)," ")</f>
        <v>72.542114695340501</v>
      </c>
      <c r="O87" s="5"/>
    </row>
    <row r="88" spans="1:15" s="17" customFormat="1" ht="24.75" customHeight="1" x14ac:dyDescent="0.2">
      <c r="A88" s="14" t="str">
        <f>'Pregnant Women Participating'!A88</f>
        <v>Mountain Plains</v>
      </c>
      <c r="B88" s="36">
        <v>45.4801</v>
      </c>
      <c r="C88" s="37">
        <v>54.501300000000001</v>
      </c>
      <c r="D88" s="37">
        <v>63.0411</v>
      </c>
      <c r="E88" s="37">
        <v>56.625500000000002</v>
      </c>
      <c r="F88" s="37">
        <v>47.798499999999997</v>
      </c>
      <c r="G88" s="37">
        <v>56.643900000000002</v>
      </c>
      <c r="H88" s="37">
        <v>55.7027</v>
      </c>
      <c r="I88" s="37">
        <v>55.602200000000003</v>
      </c>
      <c r="J88" s="37">
        <v>67.296700000000001</v>
      </c>
      <c r="K88" s="37">
        <v>49.969000000000001</v>
      </c>
      <c r="L88" s="37">
        <v>55.365600000000001</v>
      </c>
      <c r="M88" s="45">
        <v>65.344300000000004</v>
      </c>
      <c r="N88" s="52">
        <f>IF(SUM('Total Number of Participants'!B88:M88)&gt;0,'Food Costs'!N88/SUM('Total Number of Participants'!B88:M88)," ")</f>
        <v>56.110274140754953</v>
      </c>
      <c r="O88" s="5"/>
    </row>
    <row r="89" spans="1:15" ht="12" customHeight="1" x14ac:dyDescent="0.2">
      <c r="A89" s="8" t="str">
        <f>'Pregnant Women Participating'!A89</f>
        <v>Alaska</v>
      </c>
      <c r="B89" s="34">
        <v>79.818899999999999</v>
      </c>
      <c r="C89" s="35">
        <v>79.803299999999993</v>
      </c>
      <c r="D89" s="35">
        <v>83.4375</v>
      </c>
      <c r="E89" s="35">
        <v>64.492099999999994</v>
      </c>
      <c r="F89" s="35">
        <v>72.314300000000003</v>
      </c>
      <c r="G89" s="35">
        <v>78.073899999999995</v>
      </c>
      <c r="H89" s="35">
        <v>78.226100000000002</v>
      </c>
      <c r="I89" s="35">
        <v>78.133099999999999</v>
      </c>
      <c r="J89" s="35">
        <v>77.084000000000003</v>
      </c>
      <c r="K89" s="35">
        <v>81.154899999999998</v>
      </c>
      <c r="L89" s="35">
        <v>83.719200000000001</v>
      </c>
      <c r="M89" s="46">
        <v>76.674899999999994</v>
      </c>
      <c r="N89" s="51">
        <f>IF(SUM('Total Number of Participants'!B89:M89)&gt;0,'Food Costs'!N89/SUM('Total Number of Participants'!B89:M89)," ")</f>
        <v>77.725969075103322</v>
      </c>
      <c r="O89" s="5"/>
    </row>
    <row r="90" spans="1:15" ht="12" customHeight="1" x14ac:dyDescent="0.2">
      <c r="A90" s="8" t="str">
        <f>'Pregnant Women Participating'!A90</f>
        <v>American Samoa</v>
      </c>
      <c r="B90" s="34">
        <v>104.1185</v>
      </c>
      <c r="C90" s="35">
        <v>104.22490000000001</v>
      </c>
      <c r="D90" s="35">
        <v>102.09229999999999</v>
      </c>
      <c r="E90" s="35">
        <v>104.3792</v>
      </c>
      <c r="F90" s="35">
        <v>105.184</v>
      </c>
      <c r="G90" s="35">
        <v>110.05759999999999</v>
      </c>
      <c r="H90" s="35">
        <v>115.1203</v>
      </c>
      <c r="I90" s="35">
        <v>117.6018</v>
      </c>
      <c r="J90" s="35">
        <v>115.8845</v>
      </c>
      <c r="K90" s="35">
        <v>114.2766</v>
      </c>
      <c r="L90" s="35">
        <v>115.19289999999999</v>
      </c>
      <c r="M90" s="46">
        <v>112.6003</v>
      </c>
      <c r="N90" s="51">
        <f>IF(SUM('Total Number of Participants'!B90:M90)&gt;0,'Food Costs'!N90/SUM('Total Number of Participants'!B90:M90)," ")</f>
        <v>110.02756818277621</v>
      </c>
      <c r="O90" s="5"/>
    </row>
    <row r="91" spans="1:15" ht="12" customHeight="1" x14ac:dyDescent="0.2">
      <c r="A91" s="8" t="str">
        <f>'Pregnant Women Participating'!A91</f>
        <v>California</v>
      </c>
      <c r="B91" s="34">
        <v>66.684799999999996</v>
      </c>
      <c r="C91" s="35">
        <v>66.812899999999999</v>
      </c>
      <c r="D91" s="35">
        <v>69.216700000000003</v>
      </c>
      <c r="E91" s="35">
        <v>72.926900000000003</v>
      </c>
      <c r="F91" s="35">
        <v>70.103200000000001</v>
      </c>
      <c r="G91" s="35">
        <v>71.068200000000004</v>
      </c>
      <c r="H91" s="35">
        <v>71.892499999999998</v>
      </c>
      <c r="I91" s="35">
        <v>68.542400000000001</v>
      </c>
      <c r="J91" s="35">
        <v>68.737700000000004</v>
      </c>
      <c r="K91" s="35">
        <v>69.615399999999994</v>
      </c>
      <c r="L91" s="35">
        <v>69.129599999999996</v>
      </c>
      <c r="M91" s="46">
        <v>69.858400000000003</v>
      </c>
      <c r="N91" s="51">
        <f>IF(SUM('Total Number of Participants'!B91:M91)&gt;0,'Food Costs'!N91/SUM('Total Number of Participants'!B91:M91)," ")</f>
        <v>69.549310950591533</v>
      </c>
      <c r="O91" s="5"/>
    </row>
    <row r="92" spans="1:15" ht="12" customHeight="1" x14ac:dyDescent="0.2">
      <c r="A92" s="8" t="str">
        <f>'Pregnant Women Participating'!A92</f>
        <v>Guam</v>
      </c>
      <c r="B92" s="34">
        <v>93.238399999999999</v>
      </c>
      <c r="C92" s="35">
        <v>90.120699999999999</v>
      </c>
      <c r="D92" s="35">
        <v>91.380499999999998</v>
      </c>
      <c r="E92" s="35">
        <v>96.540800000000004</v>
      </c>
      <c r="F92" s="35">
        <v>87.301900000000003</v>
      </c>
      <c r="G92" s="35">
        <v>97.362399999999994</v>
      </c>
      <c r="H92" s="35">
        <v>96.440700000000007</v>
      </c>
      <c r="I92" s="35">
        <v>97.019400000000005</v>
      </c>
      <c r="J92" s="35">
        <v>95.980900000000005</v>
      </c>
      <c r="K92" s="35">
        <v>97.195700000000002</v>
      </c>
      <c r="L92" s="35">
        <v>97.043400000000005</v>
      </c>
      <c r="M92" s="46">
        <v>109.5689</v>
      </c>
      <c r="N92" s="51">
        <f>IF(SUM('Total Number of Participants'!B92:M92)&gt;0,'Food Costs'!N92/SUM('Total Number of Participants'!B92:M92)," ")</f>
        <v>95.712880260600016</v>
      </c>
      <c r="O92" s="5"/>
    </row>
    <row r="93" spans="1:15" ht="12" customHeight="1" x14ac:dyDescent="0.2">
      <c r="A93" s="8" t="str">
        <f>'Pregnant Women Participating'!A93</f>
        <v>Hawaii</v>
      </c>
      <c r="B93" s="34">
        <v>71.458799999999997</v>
      </c>
      <c r="C93" s="35">
        <v>69.683300000000003</v>
      </c>
      <c r="D93" s="35">
        <v>70.288200000000003</v>
      </c>
      <c r="E93" s="35">
        <v>74.308000000000007</v>
      </c>
      <c r="F93" s="35">
        <v>68.805800000000005</v>
      </c>
      <c r="G93" s="35">
        <v>70.820700000000002</v>
      </c>
      <c r="H93" s="35">
        <v>76.593199999999996</v>
      </c>
      <c r="I93" s="35">
        <v>77.547200000000004</v>
      </c>
      <c r="J93" s="35">
        <v>78.722499999999997</v>
      </c>
      <c r="K93" s="35">
        <v>79.652199999999993</v>
      </c>
      <c r="L93" s="35">
        <v>80.380600000000001</v>
      </c>
      <c r="M93" s="46">
        <v>74.781000000000006</v>
      </c>
      <c r="N93" s="51">
        <f>IF(SUM('Total Number of Participants'!B93:M93)&gt;0,'Food Costs'!N93/SUM('Total Number of Participants'!B93:M93)," ")</f>
        <v>74.418323493590066</v>
      </c>
      <c r="O93" s="5"/>
    </row>
    <row r="94" spans="1:15" ht="12" customHeight="1" x14ac:dyDescent="0.2">
      <c r="A94" s="8" t="str">
        <f>'Pregnant Women Participating'!A94</f>
        <v>Idaho</v>
      </c>
      <c r="B94" s="34">
        <v>48.595500000000001</v>
      </c>
      <c r="C94" s="35">
        <v>49.493699999999997</v>
      </c>
      <c r="D94" s="35">
        <v>51.753500000000003</v>
      </c>
      <c r="E94" s="35">
        <v>54.195300000000003</v>
      </c>
      <c r="F94" s="35">
        <v>52.238500000000002</v>
      </c>
      <c r="G94" s="35">
        <v>54.118699999999997</v>
      </c>
      <c r="H94" s="35">
        <v>57.508800000000001</v>
      </c>
      <c r="I94" s="35">
        <v>57.732500000000002</v>
      </c>
      <c r="J94" s="35">
        <v>55.595300000000002</v>
      </c>
      <c r="K94" s="35">
        <v>58.120399999999997</v>
      </c>
      <c r="L94" s="35">
        <v>57.1586</v>
      </c>
      <c r="M94" s="46">
        <v>57.4041</v>
      </c>
      <c r="N94" s="51">
        <f>IF(SUM('Total Number of Participants'!B94:M94)&gt;0,'Food Costs'!N94/SUM('Total Number of Participants'!B94:M94)," ")</f>
        <v>54.511948717948719</v>
      </c>
      <c r="O94" s="5"/>
    </row>
    <row r="95" spans="1:15" ht="12" customHeight="1" x14ac:dyDescent="0.2">
      <c r="A95" s="8" t="str">
        <f>'Pregnant Women Participating'!A95</f>
        <v>Nevada</v>
      </c>
      <c r="B95" s="34">
        <v>56.849400000000003</v>
      </c>
      <c r="C95" s="35">
        <v>56.8705</v>
      </c>
      <c r="D95" s="35">
        <v>60.114400000000003</v>
      </c>
      <c r="E95" s="35">
        <v>62.788899999999998</v>
      </c>
      <c r="F95" s="35">
        <v>67.755799999999994</v>
      </c>
      <c r="G95" s="35">
        <v>69.605599999999995</v>
      </c>
      <c r="H95" s="35">
        <v>68.956100000000006</v>
      </c>
      <c r="I95" s="35">
        <v>68.352199999999996</v>
      </c>
      <c r="J95" s="35">
        <v>68.233500000000006</v>
      </c>
      <c r="K95" s="35">
        <v>68.974199999999996</v>
      </c>
      <c r="L95" s="35">
        <v>69.167699999999996</v>
      </c>
      <c r="M95" s="46">
        <v>65.410799999999995</v>
      </c>
      <c r="N95" s="51">
        <f>IF(SUM('Total Number of Participants'!B95:M95)&gt;0,'Food Costs'!N95/SUM('Total Number of Participants'!B95:M95)," ")</f>
        <v>65.24899269203523</v>
      </c>
      <c r="O95" s="5"/>
    </row>
    <row r="96" spans="1:15" ht="12" customHeight="1" x14ac:dyDescent="0.2">
      <c r="A96" s="8" t="str">
        <f>'Pregnant Women Participating'!A96</f>
        <v>Oregon</v>
      </c>
      <c r="B96" s="34">
        <v>41.709800000000001</v>
      </c>
      <c r="C96" s="35">
        <v>46.350499999999997</v>
      </c>
      <c r="D96" s="35">
        <v>67.133899999999997</v>
      </c>
      <c r="E96" s="35">
        <v>45.563800000000001</v>
      </c>
      <c r="F96" s="35">
        <v>53.982500000000002</v>
      </c>
      <c r="G96" s="35">
        <v>57.508200000000002</v>
      </c>
      <c r="H96" s="35">
        <v>62.92</v>
      </c>
      <c r="I96" s="35">
        <v>59.755000000000003</v>
      </c>
      <c r="J96" s="35">
        <v>55.248199999999997</v>
      </c>
      <c r="K96" s="35">
        <v>62.780700000000003</v>
      </c>
      <c r="L96" s="35">
        <v>44.535699999999999</v>
      </c>
      <c r="M96" s="46">
        <v>72.851699999999994</v>
      </c>
      <c r="N96" s="51">
        <f>IF(SUM('Total Number of Participants'!B96:M96)&gt;0,'Food Costs'!N96/SUM('Total Number of Participants'!B96:M96)," ")</f>
        <v>55.901297321203707</v>
      </c>
      <c r="O96" s="5"/>
    </row>
    <row r="97" spans="1:15" ht="12" customHeight="1" x14ac:dyDescent="0.2">
      <c r="A97" s="8" t="str">
        <f>'Pregnant Women Participating'!A97</f>
        <v>Washington</v>
      </c>
      <c r="B97" s="34">
        <v>54.491300000000003</v>
      </c>
      <c r="C97" s="35">
        <v>54.898499999999999</v>
      </c>
      <c r="D97" s="35">
        <v>73.1404</v>
      </c>
      <c r="E97" s="35">
        <v>42.678199999999997</v>
      </c>
      <c r="F97" s="35">
        <v>56.661700000000003</v>
      </c>
      <c r="G97" s="35">
        <v>57.811</v>
      </c>
      <c r="H97" s="35">
        <v>62.174300000000002</v>
      </c>
      <c r="I97" s="35">
        <v>60.635899999999999</v>
      </c>
      <c r="J97" s="35">
        <v>60.4452</v>
      </c>
      <c r="K97" s="35">
        <v>60.847099999999998</v>
      </c>
      <c r="L97" s="35">
        <v>61.7151</v>
      </c>
      <c r="M97" s="46">
        <v>61.857199999999999</v>
      </c>
      <c r="N97" s="51">
        <f>IF(SUM('Total Number of Participants'!B97:M97)&gt;0,'Food Costs'!N97/SUM('Total Number of Participants'!B97:M97)," ")</f>
        <v>58.950782892262566</v>
      </c>
      <c r="O97" s="5"/>
    </row>
    <row r="98" spans="1:15" ht="12" customHeight="1" x14ac:dyDescent="0.2">
      <c r="A98" s="8" t="str">
        <f>'Pregnant Women Participating'!A98</f>
        <v>Northern Marianas</v>
      </c>
      <c r="B98" s="34">
        <v>89.959299999999999</v>
      </c>
      <c r="C98" s="35">
        <v>89.824700000000007</v>
      </c>
      <c r="D98" s="35">
        <v>90.598799999999997</v>
      </c>
      <c r="E98" s="35">
        <v>92.6922</v>
      </c>
      <c r="F98" s="35">
        <v>91.9345</v>
      </c>
      <c r="G98" s="35">
        <v>95.623000000000005</v>
      </c>
      <c r="H98" s="35">
        <v>100.3875</v>
      </c>
      <c r="I98" s="35">
        <v>96.729900000000001</v>
      </c>
      <c r="J98" s="35">
        <v>94.424199999999999</v>
      </c>
      <c r="K98" s="35">
        <v>94.527600000000007</v>
      </c>
      <c r="L98" s="35">
        <v>96.216999999999999</v>
      </c>
      <c r="M98" s="46">
        <v>95.224999999999994</v>
      </c>
      <c r="N98" s="51">
        <f>IF(SUM('Total Number of Participants'!B98:M98)&gt;0,'Food Costs'!N98/SUM('Total Number of Participants'!B98:M98)," ")</f>
        <v>93.980576279907382</v>
      </c>
      <c r="O98" s="5"/>
    </row>
    <row r="99" spans="1:15" ht="12" customHeight="1" x14ac:dyDescent="0.2">
      <c r="A99" s="8" t="str">
        <f>'Pregnant Women Participating'!A99</f>
        <v>Inter-Tribal Council, NV</v>
      </c>
      <c r="B99" s="34">
        <v>34.506999999999998</v>
      </c>
      <c r="C99" s="35">
        <v>58.904499999999999</v>
      </c>
      <c r="D99" s="35">
        <v>28.338799999999999</v>
      </c>
      <c r="E99" s="35">
        <v>51.81</v>
      </c>
      <c r="F99" s="35">
        <v>60.144100000000002</v>
      </c>
      <c r="G99" s="35">
        <v>37.201300000000003</v>
      </c>
      <c r="H99" s="35">
        <v>48.062600000000003</v>
      </c>
      <c r="I99" s="35">
        <v>50.956000000000003</v>
      </c>
      <c r="J99" s="35">
        <v>68.653700000000001</v>
      </c>
      <c r="K99" s="35">
        <v>53.972299999999997</v>
      </c>
      <c r="L99" s="35">
        <v>48.730400000000003</v>
      </c>
      <c r="M99" s="46">
        <v>42.409100000000002</v>
      </c>
      <c r="N99" s="51">
        <f>IF(SUM('Total Number of Participants'!B99:M99)&gt;0,'Food Costs'!N99/SUM('Total Number of Participants'!B99:M99)," ")</f>
        <v>48.81507481987807</v>
      </c>
      <c r="O99" s="5"/>
    </row>
    <row r="100" spans="1:15" s="17" customFormat="1" ht="24.75" customHeight="1" x14ac:dyDescent="0.2">
      <c r="A100" s="14" t="str">
        <f>'Pregnant Women Participating'!A100</f>
        <v>Western Region</v>
      </c>
      <c r="B100" s="36">
        <v>63.652200000000001</v>
      </c>
      <c r="C100" s="37">
        <v>64.036799999999999</v>
      </c>
      <c r="D100" s="37">
        <v>69.108199999999997</v>
      </c>
      <c r="E100" s="37">
        <v>67.506</v>
      </c>
      <c r="F100" s="37">
        <v>67.461500000000001</v>
      </c>
      <c r="G100" s="37">
        <v>68.764399999999995</v>
      </c>
      <c r="H100" s="37">
        <v>70.322100000000006</v>
      </c>
      <c r="I100" s="37">
        <v>67.509200000000007</v>
      </c>
      <c r="J100" s="37">
        <v>67.308599999999998</v>
      </c>
      <c r="K100" s="37">
        <v>68.587500000000006</v>
      </c>
      <c r="L100" s="37">
        <v>67.237700000000004</v>
      </c>
      <c r="M100" s="45">
        <v>69.218800000000002</v>
      </c>
      <c r="N100" s="52">
        <f>IF(SUM('Total Number of Participants'!B100:M100)&gt;0,'Food Costs'!N100/SUM('Total Number of Participants'!B100:M100)," ")</f>
        <v>67.559970604545541</v>
      </c>
      <c r="O100" s="5"/>
    </row>
    <row r="101" spans="1:15" s="31" customFormat="1" ht="16.5" customHeight="1" thickBot="1" x14ac:dyDescent="0.25">
      <c r="A101" s="28" t="str">
        <f>'Pregnant Women Participating'!A101</f>
        <v>TOTAL</v>
      </c>
      <c r="B101" s="38">
        <v>59.706400000000002</v>
      </c>
      <c r="C101" s="39">
        <v>63.051400000000001</v>
      </c>
      <c r="D101" s="39">
        <v>65.679900000000004</v>
      </c>
      <c r="E101" s="39">
        <v>63.764200000000002</v>
      </c>
      <c r="F101" s="39">
        <v>64.216200000000001</v>
      </c>
      <c r="G101" s="39">
        <v>65.310199999999995</v>
      </c>
      <c r="H101" s="39">
        <v>67.622799999999998</v>
      </c>
      <c r="I101" s="39">
        <v>65.297300000000007</v>
      </c>
      <c r="J101" s="39">
        <v>64.224900000000005</v>
      </c>
      <c r="K101" s="39">
        <v>64.800600000000003</v>
      </c>
      <c r="L101" s="39">
        <v>66.062399999999997</v>
      </c>
      <c r="M101" s="47">
        <v>66.828299999999999</v>
      </c>
      <c r="N101" s="53">
        <f>IF(SUM('Total Number of Participants'!B101:M101)&gt;0,'Food Costs'!N101/SUM('Total Number of Participants'!B101:M101)," ")</f>
        <v>64.713752981754311</v>
      </c>
      <c r="O101" s="5"/>
    </row>
    <row r="102" spans="1:15" ht="12.75" customHeight="1" thickTop="1" x14ac:dyDescent="0.2">
      <c r="A102" s="9"/>
    </row>
    <row r="103" spans="1:15" x14ac:dyDescent="0.2">
      <c r="A103" s="9"/>
    </row>
    <row r="104" spans="1:15" customFormat="1" ht="12.75" x14ac:dyDescent="0.2">
      <c r="A104" s="10" t="s">
        <v>1</v>
      </c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</row>
    <row r="105" spans="1:15" ht="12.75" customHeight="1" x14ac:dyDescent="0.2"/>
    <row r="106" spans="1:15" ht="12.75" customHeight="1" x14ac:dyDescent="0.2"/>
    <row r="107" spans="1:15" ht="12.75" customHeight="1" x14ac:dyDescent="0.2"/>
    <row r="108" spans="1:15" ht="12.75" customHeight="1" x14ac:dyDescent="0.2"/>
    <row r="109" spans="1:15" ht="12.75" customHeight="1" x14ac:dyDescent="0.2"/>
    <row r="110" spans="1:15" ht="12.75" customHeight="1" x14ac:dyDescent="0.2"/>
    <row r="111" spans="1:15" ht="12.75" customHeight="1" x14ac:dyDescent="0.2"/>
    <row r="112" spans="1:15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</sheetData>
  <phoneticPr fontId="1" type="noConversion"/>
  <pageMargins left="0.5" right="0.5" top="0.5" bottom="0.5" header="0.5" footer="0.3"/>
  <pageSetup scale="91" fitToHeight="0" orientation="landscape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0">
    <pageSetUpPr fitToPage="1"/>
  </sheetPr>
  <dimension ref="A1:N104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13" width="11.7109375" style="3" customWidth="1"/>
    <col min="14" max="14" width="13.7109375" style="3" customWidth="1"/>
    <col min="15" max="16384" width="9.140625" style="3"/>
  </cols>
  <sheetData>
    <row r="1" spans="1:14" ht="12" customHeight="1" x14ac:dyDescent="0.2">
      <c r="A1" s="10" t="s">
        <v>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12" customHeight="1" x14ac:dyDescent="0.2">
      <c r="A2" s="10" t="str">
        <f>'Pregnant Women Participating'!A2</f>
        <v>FISCAL YEAR 2025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12" customHeight="1" x14ac:dyDescent="0.2">
      <c r="A3" s="1" t="str">
        <f>'Pregnant Women Participating'!A3</f>
        <v>Data as of December 12, 2025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 ht="12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ht="24" customHeight="1" x14ac:dyDescent="0.2">
      <c r="A5" s="6" t="s">
        <v>0</v>
      </c>
      <c r="B5" s="18">
        <f>DATE(RIGHT(A2,4)-1,10,1)</f>
        <v>45566</v>
      </c>
      <c r="C5" s="19">
        <f>DATE(RIGHT(A2,4)-1,11,1)</f>
        <v>45597</v>
      </c>
      <c r="D5" s="19">
        <f>DATE(RIGHT(A2,4)-1,12,1)</f>
        <v>45627</v>
      </c>
      <c r="E5" s="19">
        <f>DATE(RIGHT(A2,4),1,1)</f>
        <v>45658</v>
      </c>
      <c r="F5" s="19">
        <f>DATE(RIGHT(A2,4),2,1)</f>
        <v>45689</v>
      </c>
      <c r="G5" s="19">
        <f>DATE(RIGHT(A2,4),3,1)</f>
        <v>45717</v>
      </c>
      <c r="H5" s="19">
        <f>DATE(RIGHT(A2,4),4,1)</f>
        <v>45748</v>
      </c>
      <c r="I5" s="19">
        <f>DATE(RIGHT(A2,4),5,1)</f>
        <v>45778</v>
      </c>
      <c r="J5" s="19">
        <f>DATE(RIGHT(A2,4),6,1)</f>
        <v>45809</v>
      </c>
      <c r="K5" s="19">
        <f>DATE(RIGHT(A2,4),7,1)</f>
        <v>45839</v>
      </c>
      <c r="L5" s="19">
        <f>DATE(RIGHT(A2,4),8,1)</f>
        <v>45870</v>
      </c>
      <c r="M5" s="19">
        <f>DATE(RIGHT(A2,4),9,1)</f>
        <v>45901</v>
      </c>
      <c r="N5" s="12" t="s">
        <v>23</v>
      </c>
    </row>
    <row r="6" spans="1:14" ht="12" customHeight="1" x14ac:dyDescent="0.2">
      <c r="A6" s="7" t="str">
        <f>'Pregnant Women Participating'!A6</f>
        <v>Connecticut</v>
      </c>
      <c r="B6" s="13">
        <v>3163840</v>
      </c>
      <c r="C6" s="4">
        <v>3244636</v>
      </c>
      <c r="D6" s="4">
        <v>3243632</v>
      </c>
      <c r="E6" s="4">
        <v>3484693</v>
      </c>
      <c r="F6" s="4">
        <v>2880362</v>
      </c>
      <c r="G6" s="4">
        <v>3584684</v>
      </c>
      <c r="H6" s="4">
        <v>3327975</v>
      </c>
      <c r="I6" s="4">
        <v>3351746</v>
      </c>
      <c r="J6" s="4">
        <v>3237589</v>
      </c>
      <c r="K6" s="4">
        <v>3402346</v>
      </c>
      <c r="L6" s="4">
        <v>3355343</v>
      </c>
      <c r="M6" s="42">
        <v>3201707</v>
      </c>
      <c r="N6" s="13">
        <f t="shared" ref="N6:N101" si="0">IF(SUM(B6:M6)&gt;0,SUM(B6:M6)," ")</f>
        <v>39478553</v>
      </c>
    </row>
    <row r="7" spans="1:14" ht="12" customHeight="1" x14ac:dyDescent="0.2">
      <c r="A7" s="7" t="str">
        <f>'Pregnant Women Participating'!A7</f>
        <v>Maine</v>
      </c>
      <c r="B7" s="13">
        <v>1115581</v>
      </c>
      <c r="C7" s="4">
        <v>1067116</v>
      </c>
      <c r="D7" s="4">
        <v>1098442</v>
      </c>
      <c r="E7" s="4">
        <v>1156162</v>
      </c>
      <c r="F7" s="4">
        <v>971063</v>
      </c>
      <c r="G7" s="4">
        <v>1163866</v>
      </c>
      <c r="H7" s="4">
        <v>1146793</v>
      </c>
      <c r="I7" s="4">
        <v>1114683</v>
      </c>
      <c r="J7" s="4">
        <v>1074661</v>
      </c>
      <c r="K7" s="4">
        <v>1075113</v>
      </c>
      <c r="L7" s="4">
        <v>989274</v>
      </c>
      <c r="M7" s="42">
        <v>957362</v>
      </c>
      <c r="N7" s="13">
        <f t="shared" si="0"/>
        <v>12930116</v>
      </c>
    </row>
    <row r="8" spans="1:14" ht="12" customHeight="1" x14ac:dyDescent="0.2">
      <c r="A8" s="7" t="str">
        <f>'Pregnant Women Participating'!A8</f>
        <v>Massachusetts</v>
      </c>
      <c r="B8" s="13">
        <v>6957534</v>
      </c>
      <c r="C8" s="4">
        <v>6797543</v>
      </c>
      <c r="D8" s="4">
        <v>6794259</v>
      </c>
      <c r="E8" s="4">
        <v>7236002</v>
      </c>
      <c r="F8" s="4">
        <v>6912113</v>
      </c>
      <c r="G8" s="4">
        <v>7099211</v>
      </c>
      <c r="H8" s="4">
        <v>7091820</v>
      </c>
      <c r="I8" s="4">
        <v>6913415</v>
      </c>
      <c r="J8" s="4">
        <v>6906060</v>
      </c>
      <c r="K8" s="4">
        <v>7468933</v>
      </c>
      <c r="L8" s="4">
        <v>7287140</v>
      </c>
      <c r="M8" s="42">
        <v>7101068</v>
      </c>
      <c r="N8" s="13">
        <f t="shared" si="0"/>
        <v>84565098</v>
      </c>
    </row>
    <row r="9" spans="1:14" ht="12" customHeight="1" x14ac:dyDescent="0.2">
      <c r="A9" s="7" t="str">
        <f>'Pregnant Women Participating'!A9</f>
        <v>New Hampshire</v>
      </c>
      <c r="B9" s="13">
        <v>612887</v>
      </c>
      <c r="C9" s="4">
        <v>605634</v>
      </c>
      <c r="D9" s="4">
        <v>602646</v>
      </c>
      <c r="E9" s="4">
        <v>638962</v>
      </c>
      <c r="F9" s="4">
        <v>587786</v>
      </c>
      <c r="G9" s="4">
        <v>602607</v>
      </c>
      <c r="H9" s="4">
        <v>623243</v>
      </c>
      <c r="I9" s="4">
        <v>594160</v>
      </c>
      <c r="J9" s="4">
        <v>603040</v>
      </c>
      <c r="K9" s="4">
        <v>602910</v>
      </c>
      <c r="L9" s="4">
        <v>607354</v>
      </c>
      <c r="M9" s="42">
        <v>592411</v>
      </c>
      <c r="N9" s="13">
        <f t="shared" si="0"/>
        <v>7273640</v>
      </c>
    </row>
    <row r="10" spans="1:14" ht="12" customHeight="1" x14ac:dyDescent="0.2">
      <c r="A10" s="7" t="str">
        <f>'Pregnant Women Participating'!A10</f>
        <v>New York</v>
      </c>
      <c r="B10" s="13">
        <v>35458121</v>
      </c>
      <c r="C10" s="4">
        <v>34751099</v>
      </c>
      <c r="D10" s="4">
        <v>35172317</v>
      </c>
      <c r="E10" s="4">
        <v>37164889</v>
      </c>
      <c r="F10" s="4">
        <v>36997449</v>
      </c>
      <c r="G10" s="4">
        <v>36911322</v>
      </c>
      <c r="H10" s="4">
        <v>36921955</v>
      </c>
      <c r="I10" s="4">
        <v>35706223</v>
      </c>
      <c r="J10" s="4">
        <v>35488931</v>
      </c>
      <c r="K10" s="4">
        <v>35545046</v>
      </c>
      <c r="L10" s="4">
        <v>36087996</v>
      </c>
      <c r="M10" s="42">
        <v>35465463</v>
      </c>
      <c r="N10" s="13">
        <f t="shared" si="0"/>
        <v>431670811</v>
      </c>
    </row>
    <row r="11" spans="1:14" ht="12" customHeight="1" x14ac:dyDescent="0.2">
      <c r="A11" s="7" t="str">
        <f>'Pregnant Women Participating'!A11</f>
        <v>Rhode Island</v>
      </c>
      <c r="B11" s="13">
        <v>1095748</v>
      </c>
      <c r="C11" s="4">
        <v>1096843</v>
      </c>
      <c r="D11" s="4">
        <v>1126871</v>
      </c>
      <c r="E11" s="4">
        <v>1144523</v>
      </c>
      <c r="F11" s="4">
        <v>1162590</v>
      </c>
      <c r="G11" s="4">
        <v>1123744</v>
      </c>
      <c r="H11" s="4">
        <v>1152106</v>
      </c>
      <c r="I11" s="4">
        <v>1166651</v>
      </c>
      <c r="J11" s="4">
        <v>1093881</v>
      </c>
      <c r="K11" s="4">
        <v>1165000</v>
      </c>
      <c r="L11" s="4">
        <v>1138700</v>
      </c>
      <c r="M11" s="42">
        <v>1137700</v>
      </c>
      <c r="N11" s="13">
        <f t="shared" si="0"/>
        <v>13604357</v>
      </c>
    </row>
    <row r="12" spans="1:14" ht="12" customHeight="1" x14ac:dyDescent="0.2">
      <c r="A12" s="7" t="str">
        <f>'Pregnant Women Participating'!A12</f>
        <v>Vermont</v>
      </c>
      <c r="B12" s="13">
        <v>444876</v>
      </c>
      <c r="C12" s="4">
        <v>551773</v>
      </c>
      <c r="D12" s="4">
        <v>569306</v>
      </c>
      <c r="E12" s="4">
        <v>730151</v>
      </c>
      <c r="F12" s="4">
        <v>424233</v>
      </c>
      <c r="G12" s="4">
        <v>555942</v>
      </c>
      <c r="H12" s="4">
        <v>576735</v>
      </c>
      <c r="I12" s="4">
        <v>587865</v>
      </c>
      <c r="J12" s="4">
        <v>639545</v>
      </c>
      <c r="K12" s="4">
        <v>647077</v>
      </c>
      <c r="L12" s="4">
        <v>647077</v>
      </c>
      <c r="M12" s="42">
        <v>647077</v>
      </c>
      <c r="N12" s="13">
        <f t="shared" si="0"/>
        <v>7021657</v>
      </c>
    </row>
    <row r="13" spans="1:14" ht="12" customHeight="1" x14ac:dyDescent="0.2">
      <c r="A13" s="7" t="str">
        <f>'Pregnant Women Participating'!A13</f>
        <v>Virgin Islands</v>
      </c>
      <c r="B13" s="13">
        <v>159962</v>
      </c>
      <c r="C13" s="4">
        <v>273694</v>
      </c>
      <c r="D13" s="4">
        <v>145081</v>
      </c>
      <c r="E13" s="4">
        <v>282699</v>
      </c>
      <c r="F13" s="4">
        <v>219612</v>
      </c>
      <c r="G13" s="4">
        <v>229876</v>
      </c>
      <c r="H13" s="4">
        <v>198632</v>
      </c>
      <c r="I13" s="4">
        <v>292098</v>
      </c>
      <c r="J13" s="4">
        <v>236570</v>
      </c>
      <c r="K13" s="4">
        <v>332263</v>
      </c>
      <c r="L13" s="4">
        <v>336544</v>
      </c>
      <c r="M13" s="42">
        <v>328454</v>
      </c>
      <c r="N13" s="13">
        <f t="shared" si="0"/>
        <v>3035485</v>
      </c>
    </row>
    <row r="14" spans="1:14" ht="12" customHeight="1" x14ac:dyDescent="0.2">
      <c r="A14" s="7" t="str">
        <f>'Pregnant Women Participating'!A14</f>
        <v>Pleasant Point, ME</v>
      </c>
      <c r="B14" s="13">
        <v>2476</v>
      </c>
      <c r="C14" s="4">
        <v>2192</v>
      </c>
      <c r="D14" s="4">
        <v>2102</v>
      </c>
      <c r="E14" s="4">
        <v>3351</v>
      </c>
      <c r="F14" s="4">
        <v>2436</v>
      </c>
      <c r="G14" s="4">
        <v>2355</v>
      </c>
      <c r="H14" s="4">
        <v>2354</v>
      </c>
      <c r="I14" s="4">
        <v>2748</v>
      </c>
      <c r="J14" s="4">
        <v>2952</v>
      </c>
      <c r="K14" s="4">
        <v>5820</v>
      </c>
      <c r="L14" s="4">
        <v>5820</v>
      </c>
      <c r="M14" s="42">
        <v>5820</v>
      </c>
      <c r="N14" s="13">
        <f t="shared" si="0"/>
        <v>40426</v>
      </c>
    </row>
    <row r="15" spans="1:14" s="17" customFormat="1" ht="24.75" customHeight="1" x14ac:dyDescent="0.2">
      <c r="A15" s="14" t="str">
        <f>'Pregnant Women Participating'!A15</f>
        <v>Northeast Region</v>
      </c>
      <c r="B15" s="16">
        <v>49011025</v>
      </c>
      <c r="C15" s="15">
        <v>48390530</v>
      </c>
      <c r="D15" s="15">
        <v>48754656</v>
      </c>
      <c r="E15" s="15">
        <v>51841432</v>
      </c>
      <c r="F15" s="15">
        <v>50157644</v>
      </c>
      <c r="G15" s="15">
        <v>51273607</v>
      </c>
      <c r="H15" s="15">
        <v>51041613</v>
      </c>
      <c r="I15" s="15">
        <v>49729589</v>
      </c>
      <c r="J15" s="15">
        <v>49283229</v>
      </c>
      <c r="K15" s="15">
        <v>50244508</v>
      </c>
      <c r="L15" s="15">
        <v>50455248</v>
      </c>
      <c r="M15" s="41">
        <v>49437062</v>
      </c>
      <c r="N15" s="16">
        <f t="shared" si="0"/>
        <v>599620143</v>
      </c>
    </row>
    <row r="16" spans="1:14" ht="12" customHeight="1" x14ac:dyDescent="0.2">
      <c r="A16" s="7" t="str">
        <f>'Pregnant Women Participating'!A16</f>
        <v>Delaware</v>
      </c>
      <c r="B16" s="13">
        <v>1079088</v>
      </c>
      <c r="C16" s="4">
        <v>1038740</v>
      </c>
      <c r="D16" s="4">
        <v>1050023</v>
      </c>
      <c r="E16" s="4">
        <v>1127971</v>
      </c>
      <c r="F16" s="4">
        <v>1023990</v>
      </c>
      <c r="G16" s="4">
        <v>758546</v>
      </c>
      <c r="H16" s="4">
        <v>1624895</v>
      </c>
      <c r="I16" s="4">
        <v>1234480</v>
      </c>
      <c r="J16" s="4">
        <v>1244647</v>
      </c>
      <c r="K16" s="4">
        <v>847285</v>
      </c>
      <c r="L16" s="4">
        <v>1226908</v>
      </c>
      <c r="M16" s="42">
        <v>1240740</v>
      </c>
      <c r="N16" s="13">
        <f t="shared" si="0"/>
        <v>13497313</v>
      </c>
    </row>
    <row r="17" spans="1:14" ht="12" customHeight="1" x14ac:dyDescent="0.2">
      <c r="A17" s="7" t="str">
        <f>'Pregnant Women Participating'!A17</f>
        <v>District of Columbia</v>
      </c>
      <c r="B17" s="13">
        <v>690842</v>
      </c>
      <c r="C17" s="4">
        <v>950637</v>
      </c>
      <c r="D17" s="4">
        <v>1018542</v>
      </c>
      <c r="E17" s="4">
        <v>73852</v>
      </c>
      <c r="F17" s="4">
        <v>581900</v>
      </c>
      <c r="G17" s="4">
        <v>707576</v>
      </c>
      <c r="H17" s="4">
        <v>989460</v>
      </c>
      <c r="I17" s="4">
        <v>523731</v>
      </c>
      <c r="J17" s="4">
        <v>770487</v>
      </c>
      <c r="K17" s="4">
        <v>793875</v>
      </c>
      <c r="L17" s="4">
        <v>712905</v>
      </c>
      <c r="M17" s="42">
        <v>661073</v>
      </c>
      <c r="N17" s="13">
        <f t="shared" si="0"/>
        <v>8474880</v>
      </c>
    </row>
    <row r="18" spans="1:14" ht="12" customHeight="1" x14ac:dyDescent="0.2">
      <c r="A18" s="7" t="str">
        <f>'Pregnant Women Participating'!A18</f>
        <v>Maryland</v>
      </c>
      <c r="B18" s="13">
        <v>7658832</v>
      </c>
      <c r="C18" s="4">
        <v>10115976</v>
      </c>
      <c r="D18" s="4">
        <v>7634843</v>
      </c>
      <c r="E18" s="4">
        <v>5288114</v>
      </c>
      <c r="F18" s="4">
        <v>7589065</v>
      </c>
      <c r="G18" s="4">
        <v>7835754</v>
      </c>
      <c r="H18" s="4">
        <v>8594160</v>
      </c>
      <c r="I18" s="4">
        <v>8442385</v>
      </c>
      <c r="J18" s="4">
        <v>8443165</v>
      </c>
      <c r="K18" s="4">
        <v>8412237</v>
      </c>
      <c r="L18" s="4">
        <v>8289153</v>
      </c>
      <c r="M18" s="42">
        <v>8112397</v>
      </c>
      <c r="N18" s="13">
        <f t="shared" si="0"/>
        <v>96416081</v>
      </c>
    </row>
    <row r="19" spans="1:14" ht="12" customHeight="1" x14ac:dyDescent="0.2">
      <c r="A19" s="7" t="str">
        <f>'Pregnant Women Participating'!A19</f>
        <v>New Jersey</v>
      </c>
      <c r="B19" s="13">
        <v>13775047</v>
      </c>
      <c r="C19" s="4">
        <v>13700289</v>
      </c>
      <c r="D19" s="4">
        <v>13817649</v>
      </c>
      <c r="E19" s="4">
        <v>14471479</v>
      </c>
      <c r="F19" s="4">
        <v>14460529</v>
      </c>
      <c r="G19" s="4">
        <v>14401931</v>
      </c>
      <c r="H19" s="4">
        <v>14548828</v>
      </c>
      <c r="I19" s="4">
        <v>13932561</v>
      </c>
      <c r="J19" s="4">
        <v>14019760</v>
      </c>
      <c r="K19" s="4">
        <v>14097310</v>
      </c>
      <c r="L19" s="4">
        <v>14212067</v>
      </c>
      <c r="M19" s="42">
        <v>13699055</v>
      </c>
      <c r="N19" s="13">
        <f t="shared" si="0"/>
        <v>169136505</v>
      </c>
    </row>
    <row r="20" spans="1:14" ht="12" customHeight="1" x14ac:dyDescent="0.2">
      <c r="A20" s="7" t="str">
        <f>'Pregnant Women Participating'!A20</f>
        <v>Pennsylvania</v>
      </c>
      <c r="B20" s="13">
        <v>9334646</v>
      </c>
      <c r="C20" s="4">
        <v>16074027</v>
      </c>
      <c r="D20" s="4">
        <v>16546774</v>
      </c>
      <c r="E20" s="4">
        <v>6248084</v>
      </c>
      <c r="F20" s="4">
        <v>16400577</v>
      </c>
      <c r="G20" s="4">
        <v>9804655</v>
      </c>
      <c r="H20" s="4">
        <v>13320530</v>
      </c>
      <c r="I20" s="4">
        <v>17112100</v>
      </c>
      <c r="J20" s="4">
        <v>10017032</v>
      </c>
      <c r="K20" s="4">
        <v>13714482</v>
      </c>
      <c r="L20" s="4">
        <v>13382232</v>
      </c>
      <c r="M20" s="42">
        <v>12993483</v>
      </c>
      <c r="N20" s="13">
        <f t="shared" si="0"/>
        <v>154948622</v>
      </c>
    </row>
    <row r="21" spans="1:14" ht="12" customHeight="1" x14ac:dyDescent="0.2">
      <c r="A21" s="7" t="str">
        <f>'Pregnant Women Participating'!A21</f>
        <v>Puerto Rico</v>
      </c>
      <c r="B21" s="13">
        <v>14251274</v>
      </c>
      <c r="C21" s="4">
        <v>13654406</v>
      </c>
      <c r="D21" s="4">
        <v>13547771</v>
      </c>
      <c r="E21" s="4">
        <v>14115778</v>
      </c>
      <c r="F21" s="4">
        <v>14373166</v>
      </c>
      <c r="G21" s="4">
        <v>14420556</v>
      </c>
      <c r="H21" s="4">
        <v>14420658</v>
      </c>
      <c r="I21" s="4">
        <v>14555216</v>
      </c>
      <c r="J21" s="4">
        <v>14578137</v>
      </c>
      <c r="K21" s="4">
        <v>14544839</v>
      </c>
      <c r="L21" s="4">
        <v>14483659</v>
      </c>
      <c r="M21" s="42">
        <v>14164514</v>
      </c>
      <c r="N21" s="13">
        <f t="shared" si="0"/>
        <v>171109974</v>
      </c>
    </row>
    <row r="22" spans="1:14" ht="12" customHeight="1" x14ac:dyDescent="0.2">
      <c r="A22" s="7" t="str">
        <f>'Pregnant Women Participating'!A22</f>
        <v>Virginia</v>
      </c>
      <c r="B22" s="13">
        <v>3586942</v>
      </c>
      <c r="C22" s="4">
        <v>8075289</v>
      </c>
      <c r="D22" s="4">
        <v>5876767</v>
      </c>
      <c r="E22" s="4">
        <v>5911729</v>
      </c>
      <c r="F22" s="4">
        <v>5779118</v>
      </c>
      <c r="G22" s="4">
        <v>3512339</v>
      </c>
      <c r="H22" s="4">
        <v>6159915</v>
      </c>
      <c r="I22" s="4">
        <v>5885571</v>
      </c>
      <c r="J22" s="4">
        <v>8155575</v>
      </c>
      <c r="K22" s="4">
        <v>3670811</v>
      </c>
      <c r="L22" s="4">
        <v>5953261</v>
      </c>
      <c r="M22" s="42">
        <v>5811554</v>
      </c>
      <c r="N22" s="13">
        <f t="shared" si="0"/>
        <v>68378871</v>
      </c>
    </row>
    <row r="23" spans="1:14" ht="12" customHeight="1" x14ac:dyDescent="0.2">
      <c r="A23" s="7" t="str">
        <f>'Pregnant Women Participating'!A23</f>
        <v>West Virginia</v>
      </c>
      <c r="B23" s="13">
        <v>2132393</v>
      </c>
      <c r="C23" s="4">
        <v>2083687</v>
      </c>
      <c r="D23" s="4">
        <v>2087689</v>
      </c>
      <c r="E23" s="4">
        <v>2165718</v>
      </c>
      <c r="F23" s="4">
        <v>2024262</v>
      </c>
      <c r="G23" s="4">
        <v>1565809</v>
      </c>
      <c r="H23" s="4">
        <v>2902530</v>
      </c>
      <c r="I23" s="4">
        <v>2373147</v>
      </c>
      <c r="J23" s="4">
        <v>2442810</v>
      </c>
      <c r="K23" s="4">
        <v>2484514</v>
      </c>
      <c r="L23" s="4">
        <v>2480841</v>
      </c>
      <c r="M23" s="42">
        <v>2126507</v>
      </c>
      <c r="N23" s="13">
        <f t="shared" si="0"/>
        <v>26869907</v>
      </c>
    </row>
    <row r="24" spans="1:14" s="17" customFormat="1" ht="24.75" customHeight="1" x14ac:dyDescent="0.2">
      <c r="A24" s="14" t="str">
        <f>'Pregnant Women Participating'!A24</f>
        <v>Mid-Atlantic Region</v>
      </c>
      <c r="B24" s="16">
        <v>52509064</v>
      </c>
      <c r="C24" s="15">
        <v>65693051</v>
      </c>
      <c r="D24" s="15">
        <v>61580058</v>
      </c>
      <c r="E24" s="15">
        <v>49402725</v>
      </c>
      <c r="F24" s="15">
        <v>62232607</v>
      </c>
      <c r="G24" s="15">
        <v>53007166</v>
      </c>
      <c r="H24" s="15">
        <v>62560976</v>
      </c>
      <c r="I24" s="15">
        <v>64059191</v>
      </c>
      <c r="J24" s="15">
        <v>59671613</v>
      </c>
      <c r="K24" s="15">
        <v>58565353</v>
      </c>
      <c r="L24" s="15">
        <v>60741026</v>
      </c>
      <c r="M24" s="41">
        <v>58809323</v>
      </c>
      <c r="N24" s="16">
        <f t="shared" si="0"/>
        <v>708832153</v>
      </c>
    </row>
    <row r="25" spans="1:14" ht="12" customHeight="1" x14ac:dyDescent="0.2">
      <c r="A25" s="7" t="str">
        <f>'Pregnant Women Participating'!A25</f>
        <v>Alabama</v>
      </c>
      <c r="B25" s="13">
        <v>6279851</v>
      </c>
      <c r="C25" s="4">
        <v>5353379</v>
      </c>
      <c r="D25" s="4">
        <v>6944083</v>
      </c>
      <c r="E25" s="4">
        <v>7106836</v>
      </c>
      <c r="F25" s="4">
        <v>6635085</v>
      </c>
      <c r="G25" s="4">
        <v>7336498</v>
      </c>
      <c r="H25" s="4">
        <v>7314959</v>
      </c>
      <c r="I25" s="4">
        <v>6514404</v>
      </c>
      <c r="J25" s="4">
        <v>7109624</v>
      </c>
      <c r="K25" s="4">
        <v>7132574</v>
      </c>
      <c r="L25" s="4">
        <v>6421378</v>
      </c>
      <c r="M25" s="42">
        <v>6469885</v>
      </c>
      <c r="N25" s="13">
        <f t="shared" si="0"/>
        <v>80618556</v>
      </c>
    </row>
    <row r="26" spans="1:14" ht="12" customHeight="1" x14ac:dyDescent="0.2">
      <c r="A26" s="7" t="str">
        <f>'Pregnant Women Participating'!A26</f>
        <v>Florida</v>
      </c>
      <c r="B26" s="13">
        <v>23209568</v>
      </c>
      <c r="C26" s="4">
        <v>31339708</v>
      </c>
      <c r="D26" s="4">
        <v>27141561</v>
      </c>
      <c r="E26" s="4">
        <v>29554142</v>
      </c>
      <c r="F26" s="4">
        <v>29084520</v>
      </c>
      <c r="G26" s="4">
        <v>29949722</v>
      </c>
      <c r="H26" s="4">
        <v>30392922</v>
      </c>
      <c r="I26" s="4">
        <v>28841903</v>
      </c>
      <c r="J26" s="4">
        <v>28678645</v>
      </c>
      <c r="K26" s="4">
        <v>29368640</v>
      </c>
      <c r="L26" s="4">
        <v>30462418</v>
      </c>
      <c r="M26" s="42">
        <v>29419102</v>
      </c>
      <c r="N26" s="13">
        <f t="shared" si="0"/>
        <v>347442851</v>
      </c>
    </row>
    <row r="27" spans="1:14" ht="12" customHeight="1" x14ac:dyDescent="0.2">
      <c r="A27" s="7" t="str">
        <f>'Pregnant Women Participating'!A27</f>
        <v>Georgia</v>
      </c>
      <c r="B27" s="13">
        <v>14747060</v>
      </c>
      <c r="C27" s="4">
        <v>14166281</v>
      </c>
      <c r="D27" s="4">
        <v>14902437</v>
      </c>
      <c r="E27" s="4">
        <v>15593252</v>
      </c>
      <c r="F27" s="4">
        <v>15009686</v>
      </c>
      <c r="G27" s="4">
        <v>16371329</v>
      </c>
      <c r="H27" s="4">
        <v>16621483</v>
      </c>
      <c r="I27" s="4">
        <v>19899780</v>
      </c>
      <c r="J27" s="4">
        <v>10610393</v>
      </c>
      <c r="K27" s="4">
        <v>15731481</v>
      </c>
      <c r="L27" s="4">
        <v>15897256</v>
      </c>
      <c r="M27" s="42">
        <v>16310300</v>
      </c>
      <c r="N27" s="13">
        <f t="shared" si="0"/>
        <v>185860738</v>
      </c>
    </row>
    <row r="28" spans="1:14" ht="12" customHeight="1" x14ac:dyDescent="0.2">
      <c r="A28" s="7" t="str">
        <f>'Pregnant Women Participating'!A28</f>
        <v>Kentucky</v>
      </c>
      <c r="B28" s="13">
        <v>6428693</v>
      </c>
      <c r="C28" s="4">
        <v>6286661</v>
      </c>
      <c r="D28" s="4">
        <v>6511098</v>
      </c>
      <c r="E28" s="4">
        <v>6785615</v>
      </c>
      <c r="F28" s="4">
        <v>6360440</v>
      </c>
      <c r="G28" s="4">
        <v>6604880</v>
      </c>
      <c r="H28" s="4">
        <v>6846332</v>
      </c>
      <c r="I28" s="4">
        <v>6631989</v>
      </c>
      <c r="J28" s="4">
        <v>6819786</v>
      </c>
      <c r="K28" s="4">
        <v>6969579</v>
      </c>
      <c r="L28" s="4">
        <v>6884967</v>
      </c>
      <c r="M28" s="42">
        <v>6692696</v>
      </c>
      <c r="N28" s="13">
        <f t="shared" si="0"/>
        <v>79822736</v>
      </c>
    </row>
    <row r="29" spans="1:14" ht="12" customHeight="1" x14ac:dyDescent="0.2">
      <c r="A29" s="7" t="str">
        <f>'Pregnant Women Participating'!A29</f>
        <v>Mississippi</v>
      </c>
      <c r="B29" s="13">
        <v>3495338</v>
      </c>
      <c r="C29" s="4">
        <v>3512041</v>
      </c>
      <c r="D29" s="4">
        <v>3457863</v>
      </c>
      <c r="E29" s="4">
        <v>4095628</v>
      </c>
      <c r="F29" s="4">
        <v>3182762</v>
      </c>
      <c r="G29" s="4">
        <v>3793255</v>
      </c>
      <c r="H29" s="4">
        <v>4185968</v>
      </c>
      <c r="I29" s="4">
        <v>3089730</v>
      </c>
      <c r="J29" s="4">
        <v>3502042</v>
      </c>
      <c r="K29" s="4">
        <v>3799008</v>
      </c>
      <c r="L29" s="4">
        <v>3668438</v>
      </c>
      <c r="M29" s="42">
        <v>3259483</v>
      </c>
      <c r="N29" s="13">
        <f t="shared" si="0"/>
        <v>43041556</v>
      </c>
    </row>
    <row r="30" spans="1:14" ht="12" customHeight="1" x14ac:dyDescent="0.2">
      <c r="A30" s="7" t="str">
        <f>'Pregnant Women Participating'!A30</f>
        <v>North Carolina</v>
      </c>
      <c r="B30" s="13">
        <v>15008584</v>
      </c>
      <c r="C30" s="4">
        <v>14349583</v>
      </c>
      <c r="D30" s="4">
        <v>15201072</v>
      </c>
      <c r="E30" s="4">
        <v>15753388</v>
      </c>
      <c r="F30" s="4">
        <v>14979432</v>
      </c>
      <c r="G30" s="4">
        <v>15738832</v>
      </c>
      <c r="H30" s="4">
        <v>15706937</v>
      </c>
      <c r="I30" s="4">
        <v>15926108</v>
      </c>
      <c r="J30" s="4">
        <v>15665005</v>
      </c>
      <c r="K30" s="4">
        <v>15881960</v>
      </c>
      <c r="L30" s="4">
        <v>15868506</v>
      </c>
      <c r="M30" s="42">
        <v>15846235</v>
      </c>
      <c r="N30" s="13">
        <f t="shared" si="0"/>
        <v>185925642</v>
      </c>
    </row>
    <row r="31" spans="1:14" ht="12" customHeight="1" x14ac:dyDescent="0.2">
      <c r="A31" s="7" t="str">
        <f>'Pregnant Women Participating'!A31</f>
        <v>South Carolina</v>
      </c>
      <c r="B31" s="13">
        <v>7684076</v>
      </c>
      <c r="C31" s="4">
        <v>7165770</v>
      </c>
      <c r="D31" s="4">
        <v>4478398</v>
      </c>
      <c r="E31" s="4">
        <v>6476012</v>
      </c>
      <c r="F31" s="4">
        <v>4992523</v>
      </c>
      <c r="G31" s="4">
        <v>7868507</v>
      </c>
      <c r="H31" s="4">
        <v>4653116</v>
      </c>
      <c r="I31" s="4">
        <v>6550108</v>
      </c>
      <c r="J31" s="4">
        <v>6276109</v>
      </c>
      <c r="K31" s="4">
        <v>6528443</v>
      </c>
      <c r="L31" s="4">
        <v>6262214</v>
      </c>
      <c r="M31" s="42">
        <v>5982001</v>
      </c>
      <c r="N31" s="13">
        <f t="shared" si="0"/>
        <v>74917277</v>
      </c>
    </row>
    <row r="32" spans="1:14" ht="12" customHeight="1" x14ac:dyDescent="0.2">
      <c r="A32" s="7" t="str">
        <f>'Pregnant Women Participating'!A32</f>
        <v>Tennessee</v>
      </c>
      <c r="B32" s="13">
        <v>9710707</v>
      </c>
      <c r="C32" s="4">
        <v>9098802</v>
      </c>
      <c r="D32" s="4">
        <v>12815367</v>
      </c>
      <c r="E32" s="4">
        <v>7498149</v>
      </c>
      <c r="F32" s="4">
        <v>8659490</v>
      </c>
      <c r="G32" s="4">
        <v>10741491</v>
      </c>
      <c r="H32" s="4">
        <v>10311268</v>
      </c>
      <c r="I32" s="4">
        <v>10158328</v>
      </c>
      <c r="J32" s="4">
        <v>10065192</v>
      </c>
      <c r="K32" s="4">
        <v>10646433</v>
      </c>
      <c r="L32" s="4">
        <v>10371074</v>
      </c>
      <c r="M32" s="42">
        <v>9919263</v>
      </c>
      <c r="N32" s="13">
        <f t="shared" si="0"/>
        <v>119995564</v>
      </c>
    </row>
    <row r="33" spans="1:14" ht="12" customHeight="1" x14ac:dyDescent="0.2">
      <c r="A33" s="7" t="str">
        <f>'Pregnant Women Participating'!A33</f>
        <v>Choctaw Indians, MS</v>
      </c>
      <c r="B33" s="13">
        <v>56483</v>
      </c>
      <c r="C33" s="4">
        <v>57057</v>
      </c>
      <c r="D33" s="4">
        <v>54138</v>
      </c>
      <c r="E33" s="4">
        <v>45753</v>
      </c>
      <c r="F33" s="4">
        <v>48053</v>
      </c>
      <c r="G33" s="4">
        <v>45674</v>
      </c>
      <c r="H33" s="4">
        <v>41124</v>
      </c>
      <c r="I33" s="4">
        <v>37092</v>
      </c>
      <c r="J33" s="4">
        <v>37664</v>
      </c>
      <c r="K33" s="4">
        <v>39467</v>
      </c>
      <c r="L33" s="4">
        <v>41777</v>
      </c>
      <c r="M33" s="42">
        <v>40711</v>
      </c>
      <c r="N33" s="13">
        <f t="shared" si="0"/>
        <v>544993</v>
      </c>
    </row>
    <row r="34" spans="1:14" ht="12" customHeight="1" x14ac:dyDescent="0.2">
      <c r="A34" s="7" t="str">
        <f>'Pregnant Women Participating'!A34</f>
        <v>Eastern Cherokee, NC</v>
      </c>
      <c r="B34" s="13">
        <v>24751</v>
      </c>
      <c r="C34" s="4">
        <v>22730</v>
      </c>
      <c r="D34" s="4">
        <v>22715</v>
      </c>
      <c r="E34" s="4">
        <v>25231</v>
      </c>
      <c r="F34" s="4">
        <v>23394</v>
      </c>
      <c r="G34" s="4">
        <v>23530</v>
      </c>
      <c r="H34" s="4">
        <v>23265</v>
      </c>
      <c r="I34" s="4">
        <v>22994</v>
      </c>
      <c r="J34" s="4">
        <v>23069</v>
      </c>
      <c r="K34" s="4">
        <v>26278</v>
      </c>
      <c r="L34" s="4">
        <v>25755</v>
      </c>
      <c r="M34" s="42">
        <v>25938</v>
      </c>
      <c r="N34" s="13">
        <f t="shared" si="0"/>
        <v>289650</v>
      </c>
    </row>
    <row r="35" spans="1:14" s="17" customFormat="1" ht="24.75" customHeight="1" x14ac:dyDescent="0.2">
      <c r="A35" s="14" t="str">
        <f>'Pregnant Women Participating'!A35</f>
        <v>Southeast Region</v>
      </c>
      <c r="B35" s="16">
        <v>86645111</v>
      </c>
      <c r="C35" s="15">
        <v>91352012</v>
      </c>
      <c r="D35" s="15">
        <v>91528732</v>
      </c>
      <c r="E35" s="15">
        <v>92934006</v>
      </c>
      <c r="F35" s="15">
        <v>88975385</v>
      </c>
      <c r="G35" s="15">
        <v>98473718</v>
      </c>
      <c r="H35" s="15">
        <v>96097374</v>
      </c>
      <c r="I35" s="15">
        <v>97672436</v>
      </c>
      <c r="J35" s="15">
        <v>88787529</v>
      </c>
      <c r="K35" s="15">
        <v>96123863</v>
      </c>
      <c r="L35" s="15">
        <v>95903783</v>
      </c>
      <c r="M35" s="41">
        <v>93965614</v>
      </c>
      <c r="N35" s="16">
        <f t="shared" si="0"/>
        <v>1118459563</v>
      </c>
    </row>
    <row r="36" spans="1:14" ht="12" customHeight="1" x14ac:dyDescent="0.2">
      <c r="A36" s="7" t="str">
        <f>'Pregnant Women Participating'!A36</f>
        <v>Illinois</v>
      </c>
      <c r="B36" s="13">
        <v>10554564</v>
      </c>
      <c r="C36" s="4">
        <v>12419094</v>
      </c>
      <c r="D36" s="4">
        <v>10120754</v>
      </c>
      <c r="E36" s="4">
        <v>11417137</v>
      </c>
      <c r="F36" s="4">
        <v>13080708</v>
      </c>
      <c r="G36" s="4">
        <v>12546019</v>
      </c>
      <c r="H36" s="4">
        <v>11452634</v>
      </c>
      <c r="I36" s="4">
        <v>11863978</v>
      </c>
      <c r="J36" s="4">
        <v>11542137</v>
      </c>
      <c r="K36" s="4">
        <v>10694035</v>
      </c>
      <c r="L36" s="4">
        <v>10665159</v>
      </c>
      <c r="M36" s="42">
        <v>10647645</v>
      </c>
      <c r="N36" s="13">
        <f t="shared" si="0"/>
        <v>137003864</v>
      </c>
    </row>
    <row r="37" spans="1:14" ht="12" customHeight="1" x14ac:dyDescent="0.2">
      <c r="A37" s="7" t="str">
        <f>'Pregnant Women Participating'!A37</f>
        <v>Indiana</v>
      </c>
      <c r="B37" s="13">
        <v>9512723</v>
      </c>
      <c r="C37" s="4">
        <v>8171764</v>
      </c>
      <c r="D37" s="4">
        <v>10576023</v>
      </c>
      <c r="E37" s="4">
        <v>10084504</v>
      </c>
      <c r="F37" s="4">
        <v>8900902</v>
      </c>
      <c r="G37" s="4">
        <v>10790382</v>
      </c>
      <c r="H37" s="4">
        <v>12410550</v>
      </c>
      <c r="I37" s="4">
        <v>7317710</v>
      </c>
      <c r="J37" s="4">
        <v>8701923</v>
      </c>
      <c r="K37" s="4">
        <v>11393686</v>
      </c>
      <c r="L37" s="4">
        <v>9581526</v>
      </c>
      <c r="M37" s="42">
        <v>10258093</v>
      </c>
      <c r="N37" s="13">
        <f t="shared" si="0"/>
        <v>117699786</v>
      </c>
    </row>
    <row r="38" spans="1:14" ht="12" customHeight="1" x14ac:dyDescent="0.2">
      <c r="A38" s="7" t="str">
        <f>'Pregnant Women Participating'!A38</f>
        <v>Iowa</v>
      </c>
      <c r="B38" s="13">
        <v>3515241</v>
      </c>
      <c r="C38" s="4">
        <v>3413625</v>
      </c>
      <c r="D38" s="4">
        <v>3516787</v>
      </c>
      <c r="E38" s="4">
        <v>3653388</v>
      </c>
      <c r="F38" s="4">
        <v>3568133</v>
      </c>
      <c r="G38" s="4">
        <v>3761016</v>
      </c>
      <c r="H38" s="4">
        <v>3882194</v>
      </c>
      <c r="I38" s="4">
        <v>3627524</v>
      </c>
      <c r="J38" s="4">
        <v>3618198</v>
      </c>
      <c r="K38" s="4">
        <v>3668852</v>
      </c>
      <c r="L38" s="4">
        <v>3656050</v>
      </c>
      <c r="M38" s="42">
        <v>3607375</v>
      </c>
      <c r="N38" s="13">
        <f t="shared" si="0"/>
        <v>43488383</v>
      </c>
    </row>
    <row r="39" spans="1:14" ht="12" customHeight="1" x14ac:dyDescent="0.2">
      <c r="A39" s="7" t="str">
        <f>'Pregnant Women Participating'!A39</f>
        <v>Michigan</v>
      </c>
      <c r="B39" s="13">
        <v>10715745</v>
      </c>
      <c r="C39" s="4">
        <v>10173221</v>
      </c>
      <c r="D39" s="4">
        <v>11281358</v>
      </c>
      <c r="E39" s="4">
        <v>11311166</v>
      </c>
      <c r="F39" s="4">
        <v>9615268</v>
      </c>
      <c r="G39" s="4">
        <v>11217951</v>
      </c>
      <c r="H39" s="4">
        <v>10616100</v>
      </c>
      <c r="I39" s="4">
        <v>11051529</v>
      </c>
      <c r="J39" s="4">
        <v>10922058</v>
      </c>
      <c r="K39" s="4">
        <v>11636149</v>
      </c>
      <c r="L39" s="4">
        <v>10127558</v>
      </c>
      <c r="M39" s="42">
        <v>11824491</v>
      </c>
      <c r="N39" s="13">
        <f t="shared" si="0"/>
        <v>130492594</v>
      </c>
    </row>
    <row r="40" spans="1:14" ht="12" customHeight="1" x14ac:dyDescent="0.2">
      <c r="A40" s="7" t="str">
        <f>'Pregnant Women Participating'!A40</f>
        <v>Minnesota</v>
      </c>
      <c r="B40" s="13">
        <v>5974621</v>
      </c>
      <c r="C40" s="4">
        <v>5808706</v>
      </c>
      <c r="D40" s="4">
        <v>5918657</v>
      </c>
      <c r="E40" s="4">
        <v>6214385</v>
      </c>
      <c r="F40" s="4">
        <v>5975397</v>
      </c>
      <c r="G40" s="4">
        <v>6266182</v>
      </c>
      <c r="H40" s="4">
        <v>6408730</v>
      </c>
      <c r="I40" s="4">
        <v>5962176</v>
      </c>
      <c r="J40" s="4">
        <v>6040562</v>
      </c>
      <c r="K40" s="4">
        <v>6141744</v>
      </c>
      <c r="L40" s="4">
        <v>5971609</v>
      </c>
      <c r="M40" s="42">
        <v>5876798</v>
      </c>
      <c r="N40" s="13">
        <f t="shared" si="0"/>
        <v>72559567</v>
      </c>
    </row>
    <row r="41" spans="1:14" ht="12" customHeight="1" x14ac:dyDescent="0.2">
      <c r="A41" s="7" t="str">
        <f>'Pregnant Women Participating'!A41</f>
        <v>Ohio</v>
      </c>
      <c r="B41" s="13">
        <v>14901328</v>
      </c>
      <c r="C41" s="4">
        <v>6581251</v>
      </c>
      <c r="D41" s="4">
        <v>10715025</v>
      </c>
      <c r="E41" s="4">
        <v>15023572</v>
      </c>
      <c r="F41" s="4">
        <v>10886933</v>
      </c>
      <c r="G41" s="4">
        <v>7539296</v>
      </c>
      <c r="H41" s="4">
        <v>15497740</v>
      </c>
      <c r="I41" s="4">
        <v>11802958</v>
      </c>
      <c r="J41" s="4">
        <v>6760432</v>
      </c>
      <c r="K41" s="4">
        <v>11603508</v>
      </c>
      <c r="L41" s="4">
        <v>11405615</v>
      </c>
      <c r="M41" s="42">
        <v>11645025</v>
      </c>
      <c r="N41" s="13">
        <f t="shared" si="0"/>
        <v>134362683</v>
      </c>
    </row>
    <row r="42" spans="1:14" ht="12" customHeight="1" x14ac:dyDescent="0.2">
      <c r="A42" s="7" t="str">
        <f>'Pregnant Women Participating'!A42</f>
        <v>Wisconsin</v>
      </c>
      <c r="B42" s="13">
        <v>4624351</v>
      </c>
      <c r="C42" s="4">
        <v>4533321</v>
      </c>
      <c r="D42" s="4">
        <v>4663336</v>
      </c>
      <c r="E42" s="4">
        <v>4951710</v>
      </c>
      <c r="F42" s="4">
        <v>4627968</v>
      </c>
      <c r="G42" s="4">
        <v>4736267</v>
      </c>
      <c r="H42" s="4">
        <v>4836109</v>
      </c>
      <c r="I42" s="4">
        <v>4662549</v>
      </c>
      <c r="J42" s="4">
        <v>4699490</v>
      </c>
      <c r="K42" s="4">
        <v>4810015</v>
      </c>
      <c r="L42" s="4">
        <v>5760571</v>
      </c>
      <c r="M42" s="42">
        <v>5675031</v>
      </c>
      <c r="N42" s="13">
        <f t="shared" si="0"/>
        <v>58580718</v>
      </c>
    </row>
    <row r="43" spans="1:14" s="17" customFormat="1" ht="24.75" customHeight="1" x14ac:dyDescent="0.2">
      <c r="A43" s="14" t="str">
        <f>'Pregnant Women Participating'!A43</f>
        <v>Midwest Region</v>
      </c>
      <c r="B43" s="16">
        <v>59798573</v>
      </c>
      <c r="C43" s="15">
        <v>51100982</v>
      </c>
      <c r="D43" s="15">
        <v>56791940</v>
      </c>
      <c r="E43" s="15">
        <v>62655862</v>
      </c>
      <c r="F43" s="15">
        <v>56655309</v>
      </c>
      <c r="G43" s="15">
        <v>56857113</v>
      </c>
      <c r="H43" s="15">
        <v>65104057</v>
      </c>
      <c r="I43" s="15">
        <v>56288424</v>
      </c>
      <c r="J43" s="15">
        <v>52284800</v>
      </c>
      <c r="K43" s="15">
        <v>59947989</v>
      </c>
      <c r="L43" s="15">
        <v>57168088</v>
      </c>
      <c r="M43" s="41">
        <v>59534458</v>
      </c>
      <c r="N43" s="16">
        <f t="shared" si="0"/>
        <v>694187595</v>
      </c>
    </row>
    <row r="44" spans="1:14" ht="12" customHeight="1" x14ac:dyDescent="0.2">
      <c r="A44" s="7" t="str">
        <f>'Pregnant Women Participating'!A44</f>
        <v>Arizona</v>
      </c>
      <c r="B44" s="13">
        <v>8827012</v>
      </c>
      <c r="C44" s="4">
        <v>8731591</v>
      </c>
      <c r="D44" s="4">
        <v>8841742</v>
      </c>
      <c r="E44" s="4">
        <v>9132076</v>
      </c>
      <c r="F44" s="4">
        <v>8732784</v>
      </c>
      <c r="G44" s="4">
        <v>9003004</v>
      </c>
      <c r="H44" s="4">
        <v>9715914</v>
      </c>
      <c r="I44" s="4">
        <v>9911289</v>
      </c>
      <c r="J44" s="4">
        <v>9961121</v>
      </c>
      <c r="K44" s="4">
        <v>10099826</v>
      </c>
      <c r="L44" s="4">
        <v>10002899</v>
      </c>
      <c r="M44" s="42">
        <v>10371501</v>
      </c>
      <c r="N44" s="13">
        <f t="shared" si="0"/>
        <v>113330759</v>
      </c>
    </row>
    <row r="45" spans="1:14" ht="12" customHeight="1" x14ac:dyDescent="0.2">
      <c r="A45" s="7" t="str">
        <f>'Pregnant Women Participating'!A45</f>
        <v>Arkansas</v>
      </c>
      <c r="B45" s="13">
        <v>3268825</v>
      </c>
      <c r="C45" s="4">
        <v>2706769</v>
      </c>
      <c r="D45" s="4">
        <v>3714155</v>
      </c>
      <c r="E45" s="4">
        <v>4215755</v>
      </c>
      <c r="F45" s="4">
        <v>4664342</v>
      </c>
      <c r="G45" s="4">
        <v>3543887</v>
      </c>
      <c r="H45" s="4">
        <v>4778974</v>
      </c>
      <c r="I45" s="4">
        <v>4151984</v>
      </c>
      <c r="J45" s="4">
        <v>5313716</v>
      </c>
      <c r="K45" s="4">
        <v>4406918</v>
      </c>
      <c r="L45" s="4">
        <v>4768098</v>
      </c>
      <c r="M45" s="42">
        <v>6272863</v>
      </c>
      <c r="N45" s="13">
        <f t="shared" si="0"/>
        <v>51806286</v>
      </c>
    </row>
    <row r="46" spans="1:14" ht="12" customHeight="1" x14ac:dyDescent="0.2">
      <c r="A46" s="7" t="str">
        <f>'Pregnant Women Participating'!A46</f>
        <v>Louisiana</v>
      </c>
      <c r="B46" s="13">
        <v>9152477</v>
      </c>
      <c r="C46" s="4">
        <v>5996027</v>
      </c>
      <c r="D46" s="4">
        <v>8813398</v>
      </c>
      <c r="E46" s="4">
        <v>1631037</v>
      </c>
      <c r="F46" s="4">
        <v>6417625</v>
      </c>
      <c r="G46" s="4">
        <v>6535332</v>
      </c>
      <c r="H46" s="4">
        <v>6484856</v>
      </c>
      <c r="I46" s="4">
        <v>6784142</v>
      </c>
      <c r="J46" s="4">
        <v>7030143</v>
      </c>
      <c r="K46" s="4">
        <v>6628095</v>
      </c>
      <c r="L46" s="4">
        <v>6815355</v>
      </c>
      <c r="M46" s="42">
        <v>7170168</v>
      </c>
      <c r="N46" s="13">
        <f t="shared" si="0"/>
        <v>79458655</v>
      </c>
    </row>
    <row r="47" spans="1:14" ht="12" customHeight="1" x14ac:dyDescent="0.2">
      <c r="A47" s="7" t="str">
        <f>'Pregnant Women Participating'!A47</f>
        <v>New Mexico</v>
      </c>
      <c r="B47" s="13">
        <v>2664451</v>
      </c>
      <c r="C47" s="4">
        <v>2580240</v>
      </c>
      <c r="D47" s="4">
        <v>2679830</v>
      </c>
      <c r="E47" s="4">
        <v>2824845</v>
      </c>
      <c r="F47" s="4">
        <v>2762352</v>
      </c>
      <c r="G47" s="4">
        <v>2866165</v>
      </c>
      <c r="H47" s="4">
        <v>2873869</v>
      </c>
      <c r="I47" s="4">
        <v>2886346</v>
      </c>
      <c r="J47" s="4">
        <v>2957854</v>
      </c>
      <c r="K47" s="4">
        <v>3000680</v>
      </c>
      <c r="L47" s="4">
        <v>2996932</v>
      </c>
      <c r="M47" s="42">
        <v>3036205</v>
      </c>
      <c r="N47" s="13">
        <f t="shared" si="0"/>
        <v>34129769</v>
      </c>
    </row>
    <row r="48" spans="1:14" ht="12" customHeight="1" x14ac:dyDescent="0.2">
      <c r="A48" s="7" t="str">
        <f>'Pregnant Women Participating'!A48</f>
        <v>Oklahoma</v>
      </c>
      <c r="B48" s="13">
        <v>4127069</v>
      </c>
      <c r="C48" s="4">
        <v>3547083</v>
      </c>
      <c r="D48" s="4">
        <v>4297394</v>
      </c>
      <c r="E48" s="4">
        <v>4753321</v>
      </c>
      <c r="F48" s="4">
        <v>3772645</v>
      </c>
      <c r="G48" s="4">
        <v>4635873</v>
      </c>
      <c r="H48" s="4">
        <v>4589094</v>
      </c>
      <c r="I48" s="4">
        <v>4556287</v>
      </c>
      <c r="J48" s="4">
        <v>4345251</v>
      </c>
      <c r="K48" s="4">
        <v>4646942</v>
      </c>
      <c r="L48" s="4">
        <v>4566015</v>
      </c>
      <c r="M48" s="42">
        <v>4382978</v>
      </c>
      <c r="N48" s="13">
        <f t="shared" si="0"/>
        <v>52219952</v>
      </c>
    </row>
    <row r="49" spans="1:14" ht="12" customHeight="1" x14ac:dyDescent="0.2">
      <c r="A49" s="7" t="str">
        <f>'Pregnant Women Participating'!A49</f>
        <v>Texas</v>
      </c>
      <c r="B49" s="13">
        <v>29264644</v>
      </c>
      <c r="C49" s="4">
        <v>40832144</v>
      </c>
      <c r="D49" s="4">
        <v>39360517</v>
      </c>
      <c r="E49" s="4">
        <v>39472342</v>
      </c>
      <c r="F49" s="4">
        <v>40087753</v>
      </c>
      <c r="G49" s="4">
        <v>43375097</v>
      </c>
      <c r="H49" s="4">
        <v>41784363</v>
      </c>
      <c r="I49" s="4">
        <v>38040835</v>
      </c>
      <c r="J49" s="4">
        <v>43074051</v>
      </c>
      <c r="K49" s="4">
        <v>38920367</v>
      </c>
      <c r="L49" s="4">
        <v>46852816</v>
      </c>
      <c r="M49" s="42">
        <v>46567610</v>
      </c>
      <c r="N49" s="13">
        <f t="shared" si="0"/>
        <v>487632539</v>
      </c>
    </row>
    <row r="50" spans="1:14" ht="12" customHeight="1" x14ac:dyDescent="0.2">
      <c r="A50" s="7" t="str">
        <f>'Pregnant Women Participating'!A50</f>
        <v>Utah</v>
      </c>
      <c r="B50" s="13">
        <v>2767711</v>
      </c>
      <c r="C50" s="4">
        <v>2713161</v>
      </c>
      <c r="D50" s="4">
        <v>3015800</v>
      </c>
      <c r="E50" s="4">
        <v>3093647</v>
      </c>
      <c r="F50" s="4">
        <v>2876134</v>
      </c>
      <c r="G50" s="4">
        <v>3166463</v>
      </c>
      <c r="H50" s="4">
        <v>3180633</v>
      </c>
      <c r="I50" s="4">
        <v>3176922</v>
      </c>
      <c r="J50" s="4">
        <v>3272060</v>
      </c>
      <c r="K50" s="4">
        <v>3249626</v>
      </c>
      <c r="L50" s="4">
        <v>2959614</v>
      </c>
      <c r="M50" s="42">
        <v>3518727</v>
      </c>
      <c r="N50" s="13">
        <f t="shared" si="0"/>
        <v>36990498</v>
      </c>
    </row>
    <row r="51" spans="1:14" ht="12" customHeight="1" x14ac:dyDescent="0.2">
      <c r="A51" s="7" t="str">
        <f>'Pregnant Women Participating'!A51</f>
        <v>Inter-Tribal Council, AZ</v>
      </c>
      <c r="B51" s="13">
        <v>343035</v>
      </c>
      <c r="C51" s="4">
        <v>319088</v>
      </c>
      <c r="D51" s="4">
        <v>337344</v>
      </c>
      <c r="E51" s="4">
        <v>369397</v>
      </c>
      <c r="F51" s="4">
        <v>332683</v>
      </c>
      <c r="G51" s="4">
        <v>365150</v>
      </c>
      <c r="H51" s="4">
        <v>395801</v>
      </c>
      <c r="I51" s="4">
        <v>399473</v>
      </c>
      <c r="J51" s="4">
        <v>418946</v>
      </c>
      <c r="K51" s="4">
        <v>417847</v>
      </c>
      <c r="L51" s="4">
        <v>405433</v>
      </c>
      <c r="M51" s="42">
        <v>413585</v>
      </c>
      <c r="N51" s="13">
        <f t="shared" si="0"/>
        <v>4517782</v>
      </c>
    </row>
    <row r="52" spans="1:14" ht="12" customHeight="1" x14ac:dyDescent="0.2">
      <c r="A52" s="7" t="str">
        <f>'Pregnant Women Participating'!A52</f>
        <v>Navajo Nation, AZ</v>
      </c>
      <c r="B52" s="13">
        <v>275272</v>
      </c>
      <c r="C52" s="4">
        <v>264272</v>
      </c>
      <c r="D52" s="4">
        <v>280503</v>
      </c>
      <c r="E52" s="4">
        <v>311181</v>
      </c>
      <c r="F52" s="4">
        <v>296035</v>
      </c>
      <c r="G52" s="4">
        <v>307212</v>
      </c>
      <c r="H52" s="4">
        <v>299064</v>
      </c>
      <c r="I52" s="4">
        <v>307621</v>
      </c>
      <c r="J52" s="4">
        <v>293953</v>
      </c>
      <c r="K52" s="4">
        <v>307332</v>
      </c>
      <c r="L52" s="4">
        <v>291580</v>
      </c>
      <c r="M52" s="42">
        <v>284706</v>
      </c>
      <c r="N52" s="13">
        <f t="shared" si="0"/>
        <v>3518731</v>
      </c>
    </row>
    <row r="53" spans="1:14" ht="12" customHeight="1" x14ac:dyDescent="0.2">
      <c r="A53" s="7" t="str">
        <f>'Pregnant Women Participating'!A53</f>
        <v>Acoma, Canoncito &amp; Laguna, NM</v>
      </c>
      <c r="B53" s="13">
        <v>19911</v>
      </c>
      <c r="C53" s="4">
        <v>14359</v>
      </c>
      <c r="D53" s="4">
        <v>26390</v>
      </c>
      <c r="E53" s="4">
        <v>23018</v>
      </c>
      <c r="F53" s="4">
        <v>17000</v>
      </c>
      <c r="G53" s="4">
        <v>28077</v>
      </c>
      <c r="H53" s="4">
        <v>14000</v>
      </c>
      <c r="I53" s="4">
        <v>13724</v>
      </c>
      <c r="J53" s="4">
        <v>9465</v>
      </c>
      <c r="K53" s="4">
        <v>21000</v>
      </c>
      <c r="L53" s="4">
        <v>24010</v>
      </c>
      <c r="M53" s="42">
        <v>44</v>
      </c>
      <c r="N53" s="13">
        <f t="shared" si="0"/>
        <v>210998</v>
      </c>
    </row>
    <row r="54" spans="1:14" ht="12" customHeight="1" x14ac:dyDescent="0.2">
      <c r="A54" s="7" t="str">
        <f>'Pregnant Women Participating'!A54</f>
        <v>Eight Northern Pueblos, NM</v>
      </c>
      <c r="B54" s="13">
        <v>20073</v>
      </c>
      <c r="C54" s="4">
        <v>17204</v>
      </c>
      <c r="D54" s="4">
        <v>23211</v>
      </c>
      <c r="E54" s="4">
        <v>21262</v>
      </c>
      <c r="F54" s="4">
        <v>21665</v>
      </c>
      <c r="G54" s="4">
        <v>22615</v>
      </c>
      <c r="H54" s="4">
        <v>21492</v>
      </c>
      <c r="I54" s="4">
        <v>21925</v>
      </c>
      <c r="J54" s="4">
        <v>22644</v>
      </c>
      <c r="K54" s="4">
        <v>22523</v>
      </c>
      <c r="L54" s="4">
        <v>19473</v>
      </c>
      <c r="M54" s="42">
        <v>20922</v>
      </c>
      <c r="N54" s="13">
        <f t="shared" si="0"/>
        <v>255009</v>
      </c>
    </row>
    <row r="55" spans="1:14" ht="12" customHeight="1" x14ac:dyDescent="0.2">
      <c r="A55" s="7" t="str">
        <f>'Pregnant Women Participating'!A55</f>
        <v>Five Sandoval Pueblos, NM</v>
      </c>
      <c r="B55" s="13">
        <v>12217</v>
      </c>
      <c r="C55" s="4">
        <v>9040</v>
      </c>
      <c r="D55" s="4">
        <v>11636</v>
      </c>
      <c r="E55" s="4">
        <v>11644</v>
      </c>
      <c r="F55" s="4">
        <v>11439</v>
      </c>
      <c r="G55" s="4">
        <v>13158</v>
      </c>
      <c r="H55" s="4">
        <v>11577</v>
      </c>
      <c r="I55" s="4">
        <v>12862</v>
      </c>
      <c r="J55" s="4">
        <v>14860</v>
      </c>
      <c r="K55" s="4">
        <v>18888</v>
      </c>
      <c r="L55" s="4">
        <v>19727</v>
      </c>
      <c r="M55" s="42">
        <v>20566</v>
      </c>
      <c r="N55" s="13">
        <f t="shared" si="0"/>
        <v>167614</v>
      </c>
    </row>
    <row r="56" spans="1:14" ht="12" customHeight="1" x14ac:dyDescent="0.2">
      <c r="A56" s="7" t="str">
        <f>'Pregnant Women Participating'!A56</f>
        <v>Isleta Pueblo, NM</v>
      </c>
      <c r="B56" s="13">
        <v>68406</v>
      </c>
      <c r="C56" s="4">
        <v>60803</v>
      </c>
      <c r="D56" s="4">
        <v>63407</v>
      </c>
      <c r="E56" s="4">
        <v>65337</v>
      </c>
      <c r="F56" s="4">
        <v>59322</v>
      </c>
      <c r="G56" s="4">
        <v>63041</v>
      </c>
      <c r="H56" s="4">
        <v>64985</v>
      </c>
      <c r="I56" s="4">
        <v>65224</v>
      </c>
      <c r="J56" s="4">
        <v>65688</v>
      </c>
      <c r="K56" s="4">
        <v>63621</v>
      </c>
      <c r="L56" s="4">
        <v>68276</v>
      </c>
      <c r="M56" s="42">
        <v>69030</v>
      </c>
      <c r="N56" s="13">
        <f t="shared" si="0"/>
        <v>777140</v>
      </c>
    </row>
    <row r="57" spans="1:14" ht="12" customHeight="1" x14ac:dyDescent="0.2">
      <c r="A57" s="7" t="str">
        <f>'Pregnant Women Participating'!A57</f>
        <v>San Felipe Pueblo, NM</v>
      </c>
      <c r="B57" s="13">
        <v>48071</v>
      </c>
      <c r="C57" s="4">
        <v>34810</v>
      </c>
      <c r="D57" s="4">
        <v>49064</v>
      </c>
      <c r="E57" s="4">
        <v>23452</v>
      </c>
      <c r="F57" s="4">
        <v>14374</v>
      </c>
      <c r="G57" s="4">
        <v>12775</v>
      </c>
      <c r="H57" s="4">
        <v>14726</v>
      </c>
      <c r="I57" s="4">
        <v>40518</v>
      </c>
      <c r="J57" s="4">
        <v>22803</v>
      </c>
      <c r="K57" s="4">
        <v>26303</v>
      </c>
      <c r="L57" s="4">
        <v>19378</v>
      </c>
      <c r="M57" s="42">
        <v>37255</v>
      </c>
      <c r="N57" s="13">
        <f t="shared" si="0"/>
        <v>343529</v>
      </c>
    </row>
    <row r="58" spans="1:14" ht="12" customHeight="1" x14ac:dyDescent="0.2">
      <c r="A58" s="7" t="str">
        <f>'Pregnant Women Participating'!A58</f>
        <v>Santo Domingo Tribe, NM</v>
      </c>
      <c r="B58" s="13">
        <v>21791</v>
      </c>
      <c r="C58" s="4">
        <v>26287</v>
      </c>
      <c r="D58" s="4">
        <v>25269</v>
      </c>
      <c r="E58" s="4">
        <v>22077</v>
      </c>
      <c r="F58" s="4">
        <v>21823</v>
      </c>
      <c r="G58" s="4">
        <v>22695</v>
      </c>
      <c r="H58" s="4">
        <v>22975</v>
      </c>
      <c r="I58" s="4">
        <v>27178</v>
      </c>
      <c r="J58" s="4">
        <v>20802</v>
      </c>
      <c r="K58" s="4">
        <v>28103</v>
      </c>
      <c r="L58" s="4">
        <v>29368</v>
      </c>
      <c r="M58" s="42">
        <v>30636</v>
      </c>
      <c r="N58" s="13">
        <f t="shared" si="0"/>
        <v>299004</v>
      </c>
    </row>
    <row r="59" spans="1:14" ht="12" customHeight="1" x14ac:dyDescent="0.2">
      <c r="A59" s="7" t="str">
        <f>'Pregnant Women Participating'!A59</f>
        <v>Zuni Pueblo, NM</v>
      </c>
      <c r="B59" s="13">
        <v>29058</v>
      </c>
      <c r="C59" s="4">
        <v>31501</v>
      </c>
      <c r="D59" s="4">
        <v>31985</v>
      </c>
      <c r="E59" s="4">
        <v>31160</v>
      </c>
      <c r="F59" s="4">
        <v>31096</v>
      </c>
      <c r="G59" s="4">
        <v>31576</v>
      </c>
      <c r="H59" s="4">
        <v>28902</v>
      </c>
      <c r="I59" s="4">
        <v>30639</v>
      </c>
      <c r="J59" s="4">
        <v>32860</v>
      </c>
      <c r="K59" s="4">
        <v>23213</v>
      </c>
      <c r="L59" s="4">
        <v>26039</v>
      </c>
      <c r="M59" s="42">
        <v>29075</v>
      </c>
      <c r="N59" s="13">
        <f t="shared" si="0"/>
        <v>357104</v>
      </c>
    </row>
    <row r="60" spans="1:14" ht="12" customHeight="1" x14ac:dyDescent="0.2">
      <c r="A60" s="7" t="str">
        <f>'Pregnant Women Participating'!A60</f>
        <v>Cherokee Nation, OK</v>
      </c>
      <c r="B60" s="13">
        <v>337515</v>
      </c>
      <c r="C60" s="4">
        <v>305551</v>
      </c>
      <c r="D60" s="4">
        <v>321466</v>
      </c>
      <c r="E60" s="4">
        <v>333058</v>
      </c>
      <c r="F60" s="4">
        <v>288720</v>
      </c>
      <c r="G60" s="4">
        <v>304463</v>
      </c>
      <c r="H60" s="4">
        <v>325772</v>
      </c>
      <c r="I60" s="4">
        <v>320160</v>
      </c>
      <c r="J60" s="4">
        <v>299782</v>
      </c>
      <c r="K60" s="4">
        <v>343227</v>
      </c>
      <c r="L60" s="4">
        <v>330634</v>
      </c>
      <c r="M60" s="42">
        <v>310032</v>
      </c>
      <c r="N60" s="13">
        <f t="shared" si="0"/>
        <v>3820380</v>
      </c>
    </row>
    <row r="61" spans="1:14" ht="12" customHeight="1" x14ac:dyDescent="0.2">
      <c r="A61" s="7" t="str">
        <f>'Pregnant Women Participating'!A61</f>
        <v>Chickasaw Nation, OK</v>
      </c>
      <c r="B61" s="13">
        <v>285200</v>
      </c>
      <c r="C61" s="4">
        <v>152882</v>
      </c>
      <c r="D61" s="4">
        <v>217070</v>
      </c>
      <c r="E61" s="4">
        <v>229923</v>
      </c>
      <c r="F61" s="4">
        <v>190774</v>
      </c>
      <c r="G61" s="4">
        <v>224618</v>
      </c>
      <c r="H61" s="4">
        <v>220402</v>
      </c>
      <c r="I61" s="4">
        <v>222023</v>
      </c>
      <c r="J61" s="4">
        <v>213397</v>
      </c>
      <c r="K61" s="4">
        <v>232952</v>
      </c>
      <c r="L61" s="4">
        <v>222337</v>
      </c>
      <c r="M61" s="42">
        <v>215396</v>
      </c>
      <c r="N61" s="13">
        <f t="shared" si="0"/>
        <v>2626974</v>
      </c>
    </row>
    <row r="62" spans="1:14" ht="12" customHeight="1" x14ac:dyDescent="0.2">
      <c r="A62" s="7" t="str">
        <f>'Pregnant Women Participating'!A62</f>
        <v>Choctaw Nation, OK</v>
      </c>
      <c r="B62" s="13">
        <v>32853</v>
      </c>
      <c r="C62" s="4">
        <v>69061</v>
      </c>
      <c r="D62" s="4">
        <v>74522</v>
      </c>
      <c r="E62" s="4">
        <v>110065</v>
      </c>
      <c r="F62" s="4">
        <v>69176</v>
      </c>
      <c r="G62" s="4">
        <v>117974</v>
      </c>
      <c r="H62" s="4">
        <v>147022</v>
      </c>
      <c r="I62" s="4">
        <v>107624</v>
      </c>
      <c r="J62" s="4">
        <v>106657</v>
      </c>
      <c r="K62" s="4">
        <v>164500</v>
      </c>
      <c r="L62" s="4">
        <v>165000</v>
      </c>
      <c r="M62" s="42">
        <v>165500</v>
      </c>
      <c r="N62" s="13">
        <f t="shared" si="0"/>
        <v>1329954</v>
      </c>
    </row>
    <row r="63" spans="1:14" ht="12" customHeight="1" x14ac:dyDescent="0.2">
      <c r="A63" s="7" t="str">
        <f>'Pregnant Women Participating'!A63</f>
        <v>Citizen Potawatomi Nation, OK</v>
      </c>
      <c r="B63" s="13">
        <v>73213</v>
      </c>
      <c r="C63" s="4">
        <v>71256</v>
      </c>
      <c r="D63" s="4">
        <v>70527</v>
      </c>
      <c r="E63" s="4">
        <v>78457</v>
      </c>
      <c r="F63" s="4">
        <v>71873</v>
      </c>
      <c r="G63" s="4">
        <v>74041</v>
      </c>
      <c r="H63" s="4">
        <v>76046</v>
      </c>
      <c r="I63" s="4">
        <v>79384</v>
      </c>
      <c r="J63" s="4">
        <v>77476</v>
      </c>
      <c r="K63" s="4">
        <v>75827</v>
      </c>
      <c r="L63" s="4">
        <v>76753</v>
      </c>
      <c r="M63" s="42">
        <v>80809</v>
      </c>
      <c r="N63" s="13">
        <f t="shared" si="0"/>
        <v>905662</v>
      </c>
    </row>
    <row r="64" spans="1:14" ht="12" customHeight="1" x14ac:dyDescent="0.2">
      <c r="A64" s="7" t="str">
        <f>'Pregnant Women Participating'!A64</f>
        <v>Inter-Tribal Council, OK</v>
      </c>
      <c r="B64" s="13">
        <v>42139</v>
      </c>
      <c r="C64" s="4">
        <v>40656</v>
      </c>
      <c r="D64" s="4">
        <v>41692</v>
      </c>
      <c r="E64" s="4">
        <v>44703</v>
      </c>
      <c r="F64" s="4">
        <v>41878</v>
      </c>
      <c r="G64" s="4">
        <v>43956</v>
      </c>
      <c r="H64" s="4">
        <v>46489</v>
      </c>
      <c r="I64" s="4">
        <v>44658</v>
      </c>
      <c r="J64" s="4">
        <v>44211</v>
      </c>
      <c r="K64" s="4">
        <v>44815</v>
      </c>
      <c r="L64" s="4">
        <v>44570</v>
      </c>
      <c r="M64" s="42">
        <v>44825</v>
      </c>
      <c r="N64" s="13">
        <f t="shared" si="0"/>
        <v>524592</v>
      </c>
    </row>
    <row r="65" spans="1:14" ht="12" customHeight="1" x14ac:dyDescent="0.2">
      <c r="A65" s="7" t="str">
        <f>'Pregnant Women Participating'!A65</f>
        <v>Muscogee Creek Nation, OK</v>
      </c>
      <c r="B65" s="13">
        <v>89397</v>
      </c>
      <c r="C65" s="4">
        <v>173298</v>
      </c>
      <c r="D65" s="4">
        <v>130982</v>
      </c>
      <c r="E65" s="4">
        <v>136436</v>
      </c>
      <c r="F65" s="4">
        <v>131076</v>
      </c>
      <c r="G65" s="4">
        <v>132902</v>
      </c>
      <c r="H65" s="4">
        <v>135174</v>
      </c>
      <c r="I65" s="4">
        <v>134181</v>
      </c>
      <c r="J65" s="4">
        <v>133696</v>
      </c>
      <c r="K65" s="4">
        <v>91887</v>
      </c>
      <c r="L65" s="4">
        <v>88097</v>
      </c>
      <c r="M65" s="42">
        <v>90049</v>
      </c>
      <c r="N65" s="13">
        <f t="shared" si="0"/>
        <v>1467175</v>
      </c>
    </row>
    <row r="66" spans="1:14" ht="12" customHeight="1" x14ac:dyDescent="0.2">
      <c r="A66" s="7" t="str">
        <f>'Pregnant Women Participating'!A66</f>
        <v>Osage Tribal Council, OK</v>
      </c>
      <c r="B66" s="13">
        <v>80056</v>
      </c>
      <c r="C66" s="4">
        <v>219820</v>
      </c>
      <c r="D66" s="4">
        <v>68008</v>
      </c>
      <c r="E66" s="4">
        <v>235516</v>
      </c>
      <c r="F66" s="4">
        <v>205429</v>
      </c>
      <c r="G66" s="4">
        <v>146813</v>
      </c>
      <c r="H66" s="4">
        <v>96785</v>
      </c>
      <c r="I66" s="4">
        <v>164666</v>
      </c>
      <c r="J66" s="4">
        <v>165756</v>
      </c>
      <c r="K66" s="4">
        <v>105000</v>
      </c>
      <c r="L66" s="4">
        <v>120000</v>
      </c>
      <c r="M66" s="42">
        <v>122000</v>
      </c>
      <c r="N66" s="13">
        <f t="shared" si="0"/>
        <v>1729849</v>
      </c>
    </row>
    <row r="67" spans="1:14" ht="12" customHeight="1" x14ac:dyDescent="0.2">
      <c r="A67" s="7" t="str">
        <f>'Pregnant Women Participating'!A67</f>
        <v>Otoe-Missouria Tribe, OK</v>
      </c>
      <c r="B67" s="13">
        <v>19617</v>
      </c>
      <c r="C67" s="4">
        <v>24891</v>
      </c>
      <c r="D67" s="4">
        <v>20027</v>
      </c>
      <c r="E67" s="4">
        <v>22214</v>
      </c>
      <c r="F67" s="4">
        <v>21028</v>
      </c>
      <c r="G67" s="4">
        <v>23833</v>
      </c>
      <c r="H67" s="4">
        <v>24367</v>
      </c>
      <c r="I67" s="4">
        <v>26025</v>
      </c>
      <c r="J67" s="4">
        <v>24797</v>
      </c>
      <c r="K67" s="4">
        <v>21405</v>
      </c>
      <c r="L67" s="4">
        <v>21833</v>
      </c>
      <c r="M67" s="42">
        <v>22269</v>
      </c>
      <c r="N67" s="13">
        <f t="shared" si="0"/>
        <v>272306</v>
      </c>
    </row>
    <row r="68" spans="1:14" ht="12" customHeight="1" x14ac:dyDescent="0.2">
      <c r="A68" s="7" t="str">
        <f>'Pregnant Women Participating'!A68</f>
        <v>Wichita, Caddo &amp; Delaware (WCD), OK</v>
      </c>
      <c r="B68" s="13">
        <v>194403</v>
      </c>
      <c r="C68" s="4">
        <v>267777</v>
      </c>
      <c r="D68" s="4">
        <v>269965</v>
      </c>
      <c r="E68" s="4">
        <v>190920</v>
      </c>
      <c r="F68" s="4">
        <v>216576</v>
      </c>
      <c r="G68" s="4">
        <v>223166</v>
      </c>
      <c r="H68" s="4">
        <v>235774</v>
      </c>
      <c r="I68" s="4">
        <v>231461</v>
      </c>
      <c r="J68" s="4">
        <v>230471</v>
      </c>
      <c r="K68" s="4">
        <v>233890</v>
      </c>
      <c r="L68" s="4">
        <v>240000</v>
      </c>
      <c r="M68" s="42">
        <v>240000</v>
      </c>
      <c r="N68" s="13">
        <f t="shared" si="0"/>
        <v>2774403</v>
      </c>
    </row>
    <row r="69" spans="1:14" s="17" customFormat="1" ht="24.75" customHeight="1" x14ac:dyDescent="0.2">
      <c r="A69" s="14" t="str">
        <f>'Pregnant Women Participating'!A69</f>
        <v>Southwest Region</v>
      </c>
      <c r="B69" s="16">
        <v>62064416</v>
      </c>
      <c r="C69" s="15">
        <v>69209571</v>
      </c>
      <c r="D69" s="15">
        <v>72785904</v>
      </c>
      <c r="E69" s="15">
        <v>67382843</v>
      </c>
      <c r="F69" s="15">
        <v>71355602</v>
      </c>
      <c r="G69" s="15">
        <v>75283886</v>
      </c>
      <c r="H69" s="15">
        <v>75589056</v>
      </c>
      <c r="I69" s="15">
        <v>71757151</v>
      </c>
      <c r="J69" s="15">
        <v>78152460</v>
      </c>
      <c r="K69" s="15">
        <v>73194787</v>
      </c>
      <c r="L69" s="15">
        <v>81174237</v>
      </c>
      <c r="M69" s="41">
        <v>83516751</v>
      </c>
      <c r="N69" s="16">
        <f t="shared" si="0"/>
        <v>881466664</v>
      </c>
    </row>
    <row r="70" spans="1:14" ht="12" customHeight="1" x14ac:dyDescent="0.2">
      <c r="A70" s="7" t="str">
        <f>'Pregnant Women Participating'!A70</f>
        <v>Colorado</v>
      </c>
      <c r="B70" s="13">
        <v>5477344</v>
      </c>
      <c r="C70" s="4">
        <v>5351749</v>
      </c>
      <c r="D70" s="4">
        <v>5587240</v>
      </c>
      <c r="E70" s="4">
        <v>5906396</v>
      </c>
      <c r="F70" s="4">
        <v>5821781</v>
      </c>
      <c r="G70" s="4">
        <v>6058928</v>
      </c>
      <c r="H70" s="4">
        <v>5760355</v>
      </c>
      <c r="I70" s="4">
        <v>5479213</v>
      </c>
      <c r="J70" s="4">
        <v>5468930</v>
      </c>
      <c r="K70" s="4">
        <v>5533740</v>
      </c>
      <c r="L70" s="4">
        <v>5529603</v>
      </c>
      <c r="M70" s="42">
        <v>5519340</v>
      </c>
      <c r="N70" s="13">
        <f t="shared" si="0"/>
        <v>67494619</v>
      </c>
    </row>
    <row r="71" spans="1:14" ht="12" customHeight="1" x14ac:dyDescent="0.2">
      <c r="A71" s="7" t="str">
        <f>'Pregnant Women Participating'!A71</f>
        <v>Kansas</v>
      </c>
      <c r="B71" s="13">
        <v>2770295</v>
      </c>
      <c r="C71" s="4">
        <v>2697109</v>
      </c>
      <c r="D71" s="4">
        <v>2724193</v>
      </c>
      <c r="E71" s="4">
        <v>2903719</v>
      </c>
      <c r="F71" s="4">
        <v>2637839</v>
      </c>
      <c r="G71" s="4">
        <v>2774851</v>
      </c>
      <c r="H71" s="4">
        <v>3055049</v>
      </c>
      <c r="I71" s="4">
        <v>3021465</v>
      </c>
      <c r="J71" s="4">
        <v>3078466</v>
      </c>
      <c r="K71" s="4">
        <v>3149129</v>
      </c>
      <c r="L71" s="4">
        <v>3086678</v>
      </c>
      <c r="M71" s="42">
        <v>2932418</v>
      </c>
      <c r="N71" s="13">
        <f t="shared" si="0"/>
        <v>34831211</v>
      </c>
    </row>
    <row r="72" spans="1:14" ht="12" customHeight="1" x14ac:dyDescent="0.2">
      <c r="A72" s="7" t="str">
        <f>'Pregnant Women Participating'!A72</f>
        <v>Missouri</v>
      </c>
      <c r="B72" s="13">
        <v>1519671</v>
      </c>
      <c r="C72" s="4">
        <v>5604505</v>
      </c>
      <c r="D72" s="4">
        <v>7864109</v>
      </c>
      <c r="E72" s="4">
        <v>4907176</v>
      </c>
      <c r="F72" s="4">
        <v>2252170</v>
      </c>
      <c r="G72" s="4">
        <v>4957714</v>
      </c>
      <c r="H72" s="4">
        <v>4790217</v>
      </c>
      <c r="I72" s="4">
        <v>5060946</v>
      </c>
      <c r="J72" s="4">
        <v>7756424</v>
      </c>
      <c r="K72" s="4">
        <v>2821993</v>
      </c>
      <c r="L72" s="4">
        <v>4989319</v>
      </c>
      <c r="M72" s="42">
        <v>8077336</v>
      </c>
      <c r="N72" s="13">
        <f t="shared" si="0"/>
        <v>60601580</v>
      </c>
    </row>
    <row r="73" spans="1:14" ht="12" customHeight="1" x14ac:dyDescent="0.2">
      <c r="A73" s="7" t="str">
        <f>'Pregnant Women Participating'!A73</f>
        <v>Montana</v>
      </c>
      <c r="B73" s="13">
        <v>800774</v>
      </c>
      <c r="C73" s="4">
        <v>435109</v>
      </c>
      <c r="D73" s="4">
        <v>545470</v>
      </c>
      <c r="E73" s="4">
        <v>636769</v>
      </c>
      <c r="F73" s="4">
        <v>907148</v>
      </c>
      <c r="G73" s="4">
        <v>681229</v>
      </c>
      <c r="H73" s="4">
        <v>452050</v>
      </c>
      <c r="I73" s="4">
        <v>158868</v>
      </c>
      <c r="J73" s="4">
        <v>1530089</v>
      </c>
      <c r="K73" s="4">
        <v>759010</v>
      </c>
      <c r="L73" s="4">
        <v>711029</v>
      </c>
      <c r="M73" s="42">
        <v>982864</v>
      </c>
      <c r="N73" s="13">
        <f t="shared" si="0"/>
        <v>8600409</v>
      </c>
    </row>
    <row r="74" spans="1:14" ht="12" customHeight="1" x14ac:dyDescent="0.2">
      <c r="A74" s="7" t="str">
        <f>'Pregnant Women Participating'!A74</f>
        <v>Nebraska</v>
      </c>
      <c r="B74" s="13">
        <v>2135290</v>
      </c>
      <c r="C74" s="4">
        <v>2064022</v>
      </c>
      <c r="D74" s="4">
        <v>2097061</v>
      </c>
      <c r="E74" s="4">
        <v>2132654</v>
      </c>
      <c r="F74" s="4">
        <v>2042375</v>
      </c>
      <c r="G74" s="4">
        <v>2126747</v>
      </c>
      <c r="H74" s="4">
        <v>2120743</v>
      </c>
      <c r="I74" s="4">
        <v>2163004</v>
      </c>
      <c r="J74" s="4">
        <v>2140114</v>
      </c>
      <c r="K74" s="4">
        <v>2185574</v>
      </c>
      <c r="L74" s="4">
        <v>2178620</v>
      </c>
      <c r="M74" s="42">
        <v>2084946</v>
      </c>
      <c r="N74" s="13">
        <f t="shared" si="0"/>
        <v>25471150</v>
      </c>
    </row>
    <row r="75" spans="1:14" ht="12" customHeight="1" x14ac:dyDescent="0.2">
      <c r="A75" s="7" t="str">
        <f>'Pregnant Women Participating'!A75</f>
        <v>North Dakota</v>
      </c>
      <c r="B75" s="13">
        <v>798583</v>
      </c>
      <c r="C75" s="4">
        <v>347581</v>
      </c>
      <c r="D75" s="4">
        <v>298921</v>
      </c>
      <c r="E75" s="4">
        <v>229364</v>
      </c>
      <c r="F75" s="4">
        <v>851808</v>
      </c>
      <c r="G75" s="4">
        <v>372143</v>
      </c>
      <c r="H75" s="4">
        <v>566184</v>
      </c>
      <c r="I75" s="4">
        <v>604445</v>
      </c>
      <c r="J75" s="4">
        <v>587491</v>
      </c>
      <c r="K75" s="4">
        <v>870462</v>
      </c>
      <c r="L75" s="4">
        <v>325104</v>
      </c>
      <c r="M75" s="42">
        <v>656752</v>
      </c>
      <c r="N75" s="13">
        <f t="shared" si="0"/>
        <v>6508838</v>
      </c>
    </row>
    <row r="76" spans="1:14" ht="12" customHeight="1" x14ac:dyDescent="0.2">
      <c r="A76" s="7" t="str">
        <f>'Pregnant Women Participating'!A76</f>
        <v>South Dakota</v>
      </c>
      <c r="B76" s="13">
        <v>1013392</v>
      </c>
      <c r="C76" s="4">
        <v>672971</v>
      </c>
      <c r="D76" s="4">
        <v>706979</v>
      </c>
      <c r="E76" s="4">
        <v>1052959</v>
      </c>
      <c r="F76" s="4">
        <v>310567</v>
      </c>
      <c r="G76" s="4">
        <v>766181</v>
      </c>
      <c r="H76" s="4">
        <v>728939</v>
      </c>
      <c r="I76" s="4">
        <v>1015151</v>
      </c>
      <c r="J76" s="4">
        <v>650467</v>
      </c>
      <c r="K76" s="4">
        <v>442221</v>
      </c>
      <c r="L76" s="4">
        <v>723781</v>
      </c>
      <c r="M76" s="42">
        <v>694089</v>
      </c>
      <c r="N76" s="13">
        <f t="shared" si="0"/>
        <v>8777697</v>
      </c>
    </row>
    <row r="77" spans="1:14" ht="12" customHeight="1" x14ac:dyDescent="0.2">
      <c r="A77" s="7" t="str">
        <f>'Pregnant Women Participating'!A77</f>
        <v>Wyoming</v>
      </c>
      <c r="B77" s="13">
        <v>400876</v>
      </c>
      <c r="C77" s="4">
        <v>432523</v>
      </c>
      <c r="D77" s="4">
        <v>452280</v>
      </c>
      <c r="E77" s="4">
        <v>463936</v>
      </c>
      <c r="F77" s="4">
        <v>444700</v>
      </c>
      <c r="G77" s="4">
        <v>452324</v>
      </c>
      <c r="H77" s="4">
        <v>494742</v>
      </c>
      <c r="I77" s="4">
        <v>491317</v>
      </c>
      <c r="J77" s="4">
        <v>594828</v>
      </c>
      <c r="K77" s="4">
        <v>463779</v>
      </c>
      <c r="L77" s="4">
        <v>443520</v>
      </c>
      <c r="M77" s="42">
        <v>433014</v>
      </c>
      <c r="N77" s="13">
        <f t="shared" si="0"/>
        <v>5567839</v>
      </c>
    </row>
    <row r="78" spans="1:14" ht="12" customHeight="1" x14ac:dyDescent="0.2">
      <c r="A78" s="7" t="str">
        <f>'Pregnant Women Participating'!A78</f>
        <v>Ute Mountain Ute Tribe, CO</v>
      </c>
      <c r="B78" s="13">
        <v>10839</v>
      </c>
      <c r="C78" s="4">
        <v>9889</v>
      </c>
      <c r="D78" s="4">
        <v>10176</v>
      </c>
      <c r="E78" s="4">
        <v>12381</v>
      </c>
      <c r="F78" s="4">
        <v>10343</v>
      </c>
      <c r="G78" s="4">
        <v>11810</v>
      </c>
      <c r="H78" s="4">
        <v>9832</v>
      </c>
      <c r="I78" s="4">
        <v>11593</v>
      </c>
      <c r="J78" s="4">
        <v>10360</v>
      </c>
      <c r="K78" s="4">
        <v>11126</v>
      </c>
      <c r="L78" s="4">
        <v>10041</v>
      </c>
      <c r="M78" s="42">
        <v>10516</v>
      </c>
      <c r="N78" s="13">
        <f t="shared" si="0"/>
        <v>128906</v>
      </c>
    </row>
    <row r="79" spans="1:14" ht="12" customHeight="1" x14ac:dyDescent="0.2">
      <c r="A79" s="7" t="str">
        <f>'Pregnant Women Participating'!A79</f>
        <v>Omaha Sioux, NE</v>
      </c>
      <c r="B79" s="13">
        <v>14288</v>
      </c>
      <c r="C79" s="4">
        <v>14905</v>
      </c>
      <c r="D79" s="4">
        <v>15348</v>
      </c>
      <c r="E79" s="4">
        <v>16034</v>
      </c>
      <c r="F79" s="4">
        <v>14370</v>
      </c>
      <c r="G79" s="4">
        <v>14272</v>
      </c>
      <c r="H79" s="4">
        <v>14698</v>
      </c>
      <c r="I79" s="4">
        <v>14175</v>
      </c>
      <c r="J79" s="4">
        <v>16839</v>
      </c>
      <c r="K79" s="4">
        <v>16296</v>
      </c>
      <c r="L79" s="4">
        <v>16131</v>
      </c>
      <c r="M79" s="42">
        <v>14277</v>
      </c>
      <c r="N79" s="13">
        <f t="shared" si="0"/>
        <v>181633</v>
      </c>
    </row>
    <row r="80" spans="1:14" ht="12" customHeight="1" x14ac:dyDescent="0.2">
      <c r="A80" s="7" t="str">
        <f>'Pregnant Women Participating'!A80</f>
        <v>Santee Sioux, NE</v>
      </c>
      <c r="B80" s="13">
        <v>4268</v>
      </c>
      <c r="C80" s="4">
        <v>4720</v>
      </c>
      <c r="D80" s="4">
        <v>4763</v>
      </c>
      <c r="E80" s="4">
        <v>5537</v>
      </c>
      <c r="F80" s="4">
        <v>4654</v>
      </c>
      <c r="G80" s="4">
        <v>4976</v>
      </c>
      <c r="H80" s="4">
        <v>4827</v>
      </c>
      <c r="I80" s="4">
        <v>5895</v>
      </c>
      <c r="J80" s="4">
        <v>5346</v>
      </c>
      <c r="K80" s="4">
        <v>6127</v>
      </c>
      <c r="L80" s="4">
        <v>6127</v>
      </c>
      <c r="M80" s="42">
        <v>9010</v>
      </c>
      <c r="N80" s="13">
        <f t="shared" si="0"/>
        <v>66250</v>
      </c>
    </row>
    <row r="81" spans="1:14" ht="12" customHeight="1" x14ac:dyDescent="0.2">
      <c r="A81" s="7" t="str">
        <f>'Pregnant Women Participating'!A81</f>
        <v>Winnebago Tribe, NE</v>
      </c>
      <c r="B81" s="13">
        <v>9231</v>
      </c>
      <c r="C81" s="4">
        <v>7752</v>
      </c>
      <c r="D81" s="4">
        <v>7907</v>
      </c>
      <c r="E81" s="4">
        <v>7022</v>
      </c>
      <c r="F81" s="4">
        <v>6794</v>
      </c>
      <c r="G81" s="4">
        <v>6423</v>
      </c>
      <c r="H81" s="4">
        <v>8686</v>
      </c>
      <c r="I81" s="4">
        <v>9546</v>
      </c>
      <c r="J81" s="4">
        <v>10296</v>
      </c>
      <c r="K81" s="4">
        <v>8176</v>
      </c>
      <c r="L81" s="4">
        <v>8029</v>
      </c>
      <c r="M81" s="42">
        <v>8319</v>
      </c>
      <c r="N81" s="13">
        <f t="shared" si="0"/>
        <v>98181</v>
      </c>
    </row>
    <row r="82" spans="1:14" ht="12" customHeight="1" x14ac:dyDescent="0.2">
      <c r="A82" s="7" t="str">
        <f>'Pregnant Women Participating'!A82</f>
        <v>Standing Rock Sioux Tribe, ND</v>
      </c>
      <c r="B82" s="13">
        <v>21704</v>
      </c>
      <c r="C82" s="4">
        <v>19779</v>
      </c>
      <c r="D82" s="4">
        <v>19720</v>
      </c>
      <c r="E82" s="4">
        <v>20040</v>
      </c>
      <c r="F82" s="4">
        <v>17038</v>
      </c>
      <c r="G82" s="4">
        <v>17561</v>
      </c>
      <c r="H82" s="4">
        <v>16976</v>
      </c>
      <c r="I82" s="4">
        <v>4993</v>
      </c>
      <c r="J82" s="4">
        <v>17333</v>
      </c>
      <c r="K82" s="4">
        <v>17985</v>
      </c>
      <c r="L82" s="4">
        <v>15896</v>
      </c>
      <c r="M82" s="42">
        <v>17380</v>
      </c>
      <c r="N82" s="13">
        <f t="shared" si="0"/>
        <v>206405</v>
      </c>
    </row>
    <row r="83" spans="1:14" ht="12" customHeight="1" x14ac:dyDescent="0.2">
      <c r="A83" s="7" t="str">
        <f>'Pregnant Women Participating'!A83</f>
        <v>Three Affiliated Tribes, ND</v>
      </c>
      <c r="B83" s="13">
        <v>9240</v>
      </c>
      <c r="C83" s="4">
        <v>8403</v>
      </c>
      <c r="D83" s="4">
        <v>7929</v>
      </c>
      <c r="E83" s="4">
        <v>7437</v>
      </c>
      <c r="F83" s="4">
        <v>7461</v>
      </c>
      <c r="G83" s="4">
        <v>6626</v>
      </c>
      <c r="H83" s="4">
        <v>7771</v>
      </c>
      <c r="I83" s="4">
        <v>8154</v>
      </c>
      <c r="J83" s="4">
        <v>7799</v>
      </c>
      <c r="K83" s="4">
        <v>8600</v>
      </c>
      <c r="L83" s="4">
        <v>8000</v>
      </c>
      <c r="M83" s="42">
        <v>8000</v>
      </c>
      <c r="N83" s="13">
        <f t="shared" si="0"/>
        <v>95420</v>
      </c>
    </row>
    <row r="84" spans="1:14" ht="12" customHeight="1" x14ac:dyDescent="0.2">
      <c r="A84" s="7" t="str">
        <f>'Pregnant Women Participating'!A84</f>
        <v>Cheyenne River Sioux, SD</v>
      </c>
      <c r="B84" s="13">
        <v>25498</v>
      </c>
      <c r="C84" s="4">
        <v>36032</v>
      </c>
      <c r="D84" s="4">
        <v>38391</v>
      </c>
      <c r="E84" s="4">
        <v>38036</v>
      </c>
      <c r="F84" s="4">
        <v>37829</v>
      </c>
      <c r="G84" s="4">
        <v>38646</v>
      </c>
      <c r="H84" s="4">
        <v>42240</v>
      </c>
      <c r="I84" s="4">
        <v>41013</v>
      </c>
      <c r="J84" s="4">
        <v>17772</v>
      </c>
      <c r="K84" s="4">
        <v>71204</v>
      </c>
      <c r="L84" s="4">
        <v>71204</v>
      </c>
      <c r="M84" s="42">
        <v>71204</v>
      </c>
      <c r="N84" s="13">
        <f t="shared" si="0"/>
        <v>529069</v>
      </c>
    </row>
    <row r="85" spans="1:14" ht="12" customHeight="1" x14ac:dyDescent="0.2">
      <c r="A85" s="7" t="str">
        <f>'Pregnant Women Participating'!A85</f>
        <v>Rosebud Sioux, SD</v>
      </c>
      <c r="B85" s="13">
        <v>706</v>
      </c>
      <c r="C85" s="4">
        <v>26303</v>
      </c>
      <c r="D85" s="4">
        <v>39146</v>
      </c>
      <c r="E85" s="4">
        <v>62672</v>
      </c>
      <c r="F85" s="4">
        <v>42958</v>
      </c>
      <c r="G85" s="4">
        <v>12704</v>
      </c>
      <c r="H85" s="4">
        <v>44624</v>
      </c>
      <c r="I85" s="4">
        <v>50090</v>
      </c>
      <c r="J85" s="4">
        <v>44020</v>
      </c>
      <c r="K85" s="4">
        <v>45304</v>
      </c>
      <c r="L85" s="4">
        <v>66257</v>
      </c>
      <c r="M85" s="42">
        <v>15575</v>
      </c>
      <c r="N85" s="13">
        <f t="shared" si="0"/>
        <v>450359</v>
      </c>
    </row>
    <row r="86" spans="1:14" ht="12" customHeight="1" x14ac:dyDescent="0.2">
      <c r="A86" s="7" t="str">
        <f>'Pregnant Women Participating'!A86</f>
        <v>Northern Arapahoe, WY</v>
      </c>
      <c r="B86" s="13">
        <v>14868</v>
      </c>
      <c r="C86" s="4">
        <v>14787</v>
      </c>
      <c r="D86" s="4">
        <v>14202</v>
      </c>
      <c r="E86" s="4">
        <v>16006</v>
      </c>
      <c r="F86" s="4">
        <v>14314</v>
      </c>
      <c r="G86" s="4">
        <v>13737</v>
      </c>
      <c r="H86" s="4">
        <v>13888</v>
      </c>
      <c r="I86" s="4">
        <v>13047</v>
      </c>
      <c r="J86" s="4">
        <v>14809</v>
      </c>
      <c r="K86" s="4">
        <v>16281</v>
      </c>
      <c r="L86" s="4">
        <v>15703</v>
      </c>
      <c r="M86" s="42">
        <v>15832</v>
      </c>
      <c r="N86" s="13">
        <f t="shared" si="0"/>
        <v>177474</v>
      </c>
    </row>
    <row r="87" spans="1:14" ht="12" customHeight="1" x14ac:dyDescent="0.2">
      <c r="A87" s="7" t="str">
        <f>'Pregnant Women Participating'!A87</f>
        <v>Shoshone Tribe, WY</v>
      </c>
      <c r="B87" s="13">
        <v>5450</v>
      </c>
      <c r="C87" s="4">
        <v>5045</v>
      </c>
      <c r="D87" s="4">
        <v>5547</v>
      </c>
      <c r="E87" s="4">
        <v>5808</v>
      </c>
      <c r="F87" s="4">
        <v>5459</v>
      </c>
      <c r="G87" s="4">
        <v>5973</v>
      </c>
      <c r="H87" s="4">
        <v>6313</v>
      </c>
      <c r="I87" s="4">
        <v>6598</v>
      </c>
      <c r="J87" s="4">
        <v>7729</v>
      </c>
      <c r="K87" s="4">
        <v>8806</v>
      </c>
      <c r="L87" s="4">
        <v>8753</v>
      </c>
      <c r="M87" s="42">
        <v>9476</v>
      </c>
      <c r="N87" s="13">
        <f t="shared" si="0"/>
        <v>80957</v>
      </c>
    </row>
    <row r="88" spans="1:14" s="17" customFormat="1" ht="24.75" customHeight="1" x14ac:dyDescent="0.2">
      <c r="A88" s="14" t="str">
        <f>'Pregnant Women Participating'!A88</f>
        <v>Mountain Plains</v>
      </c>
      <c r="B88" s="16">
        <v>15032317</v>
      </c>
      <c r="C88" s="15">
        <v>17753184</v>
      </c>
      <c r="D88" s="15">
        <v>20439382</v>
      </c>
      <c r="E88" s="15">
        <v>18423946</v>
      </c>
      <c r="F88" s="15">
        <v>15429608</v>
      </c>
      <c r="G88" s="15">
        <v>18322845</v>
      </c>
      <c r="H88" s="15">
        <v>18138134</v>
      </c>
      <c r="I88" s="15">
        <v>18159513</v>
      </c>
      <c r="J88" s="15">
        <v>21959112</v>
      </c>
      <c r="K88" s="15">
        <v>16435813</v>
      </c>
      <c r="L88" s="15">
        <v>18213795</v>
      </c>
      <c r="M88" s="41">
        <v>21560348</v>
      </c>
      <c r="N88" s="16">
        <f t="shared" si="0"/>
        <v>219867997</v>
      </c>
    </row>
    <row r="89" spans="1:14" ht="12" customHeight="1" x14ac:dyDescent="0.2">
      <c r="A89" s="8" t="str">
        <f>'Pregnant Women Participating'!A89</f>
        <v>Alaska</v>
      </c>
      <c r="B89" s="13">
        <v>1158012</v>
      </c>
      <c r="C89" s="4">
        <v>1143421</v>
      </c>
      <c r="D89" s="4">
        <v>1179222</v>
      </c>
      <c r="E89" s="4">
        <v>916110</v>
      </c>
      <c r="F89" s="4">
        <v>1021439</v>
      </c>
      <c r="G89" s="4">
        <v>1104199</v>
      </c>
      <c r="H89" s="4">
        <v>1101345</v>
      </c>
      <c r="I89" s="4">
        <v>1096129</v>
      </c>
      <c r="J89" s="4">
        <v>1072469</v>
      </c>
      <c r="K89" s="4">
        <v>1117827</v>
      </c>
      <c r="L89" s="4">
        <v>1142934</v>
      </c>
      <c r="M89" s="42">
        <v>1036568</v>
      </c>
      <c r="N89" s="13">
        <f t="shared" si="0"/>
        <v>13089675</v>
      </c>
    </row>
    <row r="90" spans="1:14" ht="12" customHeight="1" x14ac:dyDescent="0.2">
      <c r="A90" s="8" t="str">
        <f>'Pregnant Women Participating'!A90</f>
        <v>American Samoa</v>
      </c>
      <c r="B90" s="13">
        <v>420118</v>
      </c>
      <c r="C90" s="4">
        <v>416066</v>
      </c>
      <c r="D90" s="4">
        <v>407144</v>
      </c>
      <c r="E90" s="4">
        <v>413759</v>
      </c>
      <c r="F90" s="4">
        <v>412742</v>
      </c>
      <c r="G90" s="4">
        <v>433517</v>
      </c>
      <c r="H90" s="4">
        <v>449890</v>
      </c>
      <c r="I90" s="4">
        <v>459588</v>
      </c>
      <c r="J90" s="4">
        <v>453688</v>
      </c>
      <c r="K90" s="4">
        <v>455621</v>
      </c>
      <c r="L90" s="4">
        <v>456279</v>
      </c>
      <c r="M90" s="42">
        <v>441956</v>
      </c>
      <c r="N90" s="13">
        <f t="shared" si="0"/>
        <v>5220368</v>
      </c>
    </row>
    <row r="91" spans="1:14" ht="12" customHeight="1" x14ac:dyDescent="0.2">
      <c r="A91" s="8" t="str">
        <f>'Pregnant Women Participating'!A91</f>
        <v>California</v>
      </c>
      <c r="B91" s="13">
        <v>67403468</v>
      </c>
      <c r="C91" s="4">
        <v>66920844</v>
      </c>
      <c r="D91" s="4">
        <v>69100215</v>
      </c>
      <c r="E91" s="4">
        <v>73276802</v>
      </c>
      <c r="F91" s="4">
        <v>70201234</v>
      </c>
      <c r="G91" s="4">
        <v>71522057</v>
      </c>
      <c r="H91" s="4">
        <v>72471422</v>
      </c>
      <c r="I91" s="4">
        <v>68905219</v>
      </c>
      <c r="J91" s="4">
        <v>68898004</v>
      </c>
      <c r="K91" s="4">
        <v>70040127</v>
      </c>
      <c r="L91" s="4">
        <v>69208722</v>
      </c>
      <c r="M91" s="42">
        <v>69748090</v>
      </c>
      <c r="N91" s="13">
        <f t="shared" si="0"/>
        <v>837696204</v>
      </c>
    </row>
    <row r="92" spans="1:14" ht="12" customHeight="1" x14ac:dyDescent="0.2">
      <c r="A92" s="8" t="str">
        <f>'Pregnant Women Participating'!A92</f>
        <v>Guam</v>
      </c>
      <c r="B92" s="13">
        <v>607821</v>
      </c>
      <c r="C92" s="4">
        <v>580017</v>
      </c>
      <c r="D92" s="4">
        <v>582368</v>
      </c>
      <c r="E92" s="4">
        <v>620371</v>
      </c>
      <c r="F92" s="4">
        <v>561788</v>
      </c>
      <c r="G92" s="4">
        <v>626430</v>
      </c>
      <c r="H92" s="4">
        <v>614713</v>
      </c>
      <c r="I92" s="4">
        <v>613745</v>
      </c>
      <c r="J92" s="4">
        <v>599305</v>
      </c>
      <c r="K92" s="4">
        <v>605335</v>
      </c>
      <c r="L92" s="4">
        <v>595264</v>
      </c>
      <c r="M92" s="42">
        <v>679656</v>
      </c>
      <c r="N92" s="13">
        <f t="shared" si="0"/>
        <v>7286813</v>
      </c>
    </row>
    <row r="93" spans="1:14" ht="12" customHeight="1" x14ac:dyDescent="0.2">
      <c r="A93" s="8" t="str">
        <f>'Pregnant Women Participating'!A93</f>
        <v>Hawaii</v>
      </c>
      <c r="B93" s="13">
        <v>1832775</v>
      </c>
      <c r="C93" s="4">
        <v>1752116</v>
      </c>
      <c r="D93" s="4">
        <v>1751230</v>
      </c>
      <c r="E93" s="4">
        <v>1871075</v>
      </c>
      <c r="F93" s="4">
        <v>1720833</v>
      </c>
      <c r="G93" s="4">
        <v>1765631</v>
      </c>
      <c r="H93" s="4">
        <v>1907476</v>
      </c>
      <c r="I93" s="4">
        <v>1929452</v>
      </c>
      <c r="J93" s="4">
        <v>1954443</v>
      </c>
      <c r="K93" s="4">
        <v>2020377</v>
      </c>
      <c r="L93" s="4">
        <v>2020527</v>
      </c>
      <c r="M93" s="42">
        <v>1898464</v>
      </c>
      <c r="N93" s="13">
        <f t="shared" si="0"/>
        <v>22424399</v>
      </c>
    </row>
    <row r="94" spans="1:14" ht="12" customHeight="1" x14ac:dyDescent="0.2">
      <c r="A94" s="8" t="str">
        <f>'Pregnant Women Participating'!A94</f>
        <v>Idaho</v>
      </c>
      <c r="B94" s="13">
        <v>1573521</v>
      </c>
      <c r="C94" s="4">
        <v>1593698</v>
      </c>
      <c r="D94" s="4">
        <v>1664496</v>
      </c>
      <c r="E94" s="4">
        <v>1748287</v>
      </c>
      <c r="F94" s="4">
        <v>1685944</v>
      </c>
      <c r="G94" s="4">
        <v>1763673</v>
      </c>
      <c r="H94" s="4">
        <v>1874154</v>
      </c>
      <c r="I94" s="4">
        <v>1873997</v>
      </c>
      <c r="J94" s="4">
        <v>1795727</v>
      </c>
      <c r="K94" s="4">
        <v>1896469</v>
      </c>
      <c r="L94" s="4">
        <v>1859941</v>
      </c>
      <c r="M94" s="42">
        <v>1929753</v>
      </c>
      <c r="N94" s="13">
        <f t="shared" si="0"/>
        <v>21259660</v>
      </c>
    </row>
    <row r="95" spans="1:14" ht="12" customHeight="1" x14ac:dyDescent="0.2">
      <c r="A95" s="8" t="str">
        <f>'Pregnant Women Participating'!A95</f>
        <v>Nevada</v>
      </c>
      <c r="B95" s="13">
        <v>3189253</v>
      </c>
      <c r="C95" s="4">
        <v>3145906</v>
      </c>
      <c r="D95" s="4">
        <v>3308575</v>
      </c>
      <c r="E95" s="4">
        <v>3478066</v>
      </c>
      <c r="F95" s="4">
        <v>3721826</v>
      </c>
      <c r="G95" s="4">
        <v>3828584</v>
      </c>
      <c r="H95" s="4">
        <v>3813206</v>
      </c>
      <c r="I95" s="4">
        <v>3790674</v>
      </c>
      <c r="J95" s="4">
        <v>3769562</v>
      </c>
      <c r="K95" s="4">
        <v>3833035</v>
      </c>
      <c r="L95" s="4">
        <v>3851327</v>
      </c>
      <c r="M95" s="42">
        <v>3653454</v>
      </c>
      <c r="N95" s="13">
        <f t="shared" si="0"/>
        <v>43383468</v>
      </c>
    </row>
    <row r="96" spans="1:14" ht="12" customHeight="1" x14ac:dyDescent="0.2">
      <c r="A96" s="8" t="str">
        <f>'Pregnant Women Participating'!A96</f>
        <v>Oregon</v>
      </c>
      <c r="B96" s="13">
        <v>3368314</v>
      </c>
      <c r="C96" s="4">
        <v>3713002</v>
      </c>
      <c r="D96" s="4">
        <v>5377360</v>
      </c>
      <c r="E96" s="4">
        <v>3694040</v>
      </c>
      <c r="F96" s="4">
        <v>4351962</v>
      </c>
      <c r="G96" s="4">
        <v>4655752</v>
      </c>
      <c r="H96" s="4">
        <v>5104950</v>
      </c>
      <c r="I96" s="4">
        <v>4861306</v>
      </c>
      <c r="J96" s="4">
        <v>4509631</v>
      </c>
      <c r="K96" s="4">
        <v>5189011</v>
      </c>
      <c r="L96" s="4">
        <v>3687869</v>
      </c>
      <c r="M96" s="42">
        <v>6090184</v>
      </c>
      <c r="N96" s="13">
        <f t="shared" si="0"/>
        <v>54603381</v>
      </c>
    </row>
    <row r="97" spans="1:14" ht="12" customHeight="1" x14ac:dyDescent="0.2">
      <c r="A97" s="8" t="str">
        <f>'Pregnant Women Participating'!A97</f>
        <v>Washington</v>
      </c>
      <c r="B97" s="13">
        <v>7568890</v>
      </c>
      <c r="C97" s="4">
        <v>7573742</v>
      </c>
      <c r="D97" s="4">
        <v>10116267</v>
      </c>
      <c r="E97" s="4">
        <v>6014597</v>
      </c>
      <c r="F97" s="4">
        <v>7987427</v>
      </c>
      <c r="G97" s="4">
        <v>8243440</v>
      </c>
      <c r="H97" s="4">
        <v>8901685</v>
      </c>
      <c r="I97" s="4">
        <v>8700286</v>
      </c>
      <c r="J97" s="4">
        <v>8612472</v>
      </c>
      <c r="K97" s="4">
        <v>8701076</v>
      </c>
      <c r="L97" s="4">
        <v>8778231</v>
      </c>
      <c r="M97" s="42">
        <v>8806113</v>
      </c>
      <c r="N97" s="13">
        <f t="shared" si="0"/>
        <v>100004226</v>
      </c>
    </row>
    <row r="98" spans="1:14" ht="12" customHeight="1" x14ac:dyDescent="0.2">
      <c r="A98" s="8" t="str">
        <f>'Pregnant Women Participating'!A98</f>
        <v>Northern Marianas</v>
      </c>
      <c r="B98" s="13">
        <v>238932</v>
      </c>
      <c r="C98" s="4">
        <v>235700</v>
      </c>
      <c r="D98" s="4">
        <v>241174</v>
      </c>
      <c r="E98" s="4">
        <v>247859</v>
      </c>
      <c r="F98" s="4">
        <v>241512</v>
      </c>
      <c r="G98" s="4">
        <v>250628</v>
      </c>
      <c r="H98" s="4">
        <v>263216</v>
      </c>
      <c r="I98" s="4">
        <v>250337</v>
      </c>
      <c r="J98" s="4">
        <v>236627</v>
      </c>
      <c r="K98" s="4">
        <v>238304</v>
      </c>
      <c r="L98" s="4">
        <v>240735</v>
      </c>
      <c r="M98" s="42">
        <v>237396</v>
      </c>
      <c r="N98" s="13">
        <f t="shared" si="0"/>
        <v>2922420</v>
      </c>
    </row>
    <row r="99" spans="1:14" ht="12" customHeight="1" x14ac:dyDescent="0.2">
      <c r="A99" s="8" t="str">
        <f>'Pregnant Women Participating'!A99</f>
        <v>Inter-Tribal Council, NV</v>
      </c>
      <c r="B99" s="13">
        <v>14700</v>
      </c>
      <c r="C99" s="4">
        <v>24681</v>
      </c>
      <c r="D99" s="4">
        <v>12044</v>
      </c>
      <c r="E99" s="4">
        <v>22900</v>
      </c>
      <c r="F99" s="4">
        <v>27125</v>
      </c>
      <c r="G99" s="4">
        <v>16815</v>
      </c>
      <c r="H99" s="4">
        <v>23022</v>
      </c>
      <c r="I99" s="4">
        <v>24306</v>
      </c>
      <c r="J99" s="4">
        <v>31718</v>
      </c>
      <c r="K99" s="4">
        <v>25313</v>
      </c>
      <c r="L99" s="4">
        <v>22952</v>
      </c>
      <c r="M99" s="42">
        <v>18660</v>
      </c>
      <c r="N99" s="13">
        <f t="shared" si="0"/>
        <v>264236</v>
      </c>
    </row>
    <row r="100" spans="1:14" s="17" customFormat="1" ht="24.75" customHeight="1" x14ac:dyDescent="0.2">
      <c r="A100" s="14" t="str">
        <f>'Pregnant Women Participating'!A100</f>
        <v>Western Region</v>
      </c>
      <c r="B100" s="16">
        <v>87375804</v>
      </c>
      <c r="C100" s="15">
        <v>87099193</v>
      </c>
      <c r="D100" s="15">
        <v>93740095</v>
      </c>
      <c r="E100" s="15">
        <v>92303866</v>
      </c>
      <c r="F100" s="15">
        <v>91933832</v>
      </c>
      <c r="G100" s="15">
        <v>94210726</v>
      </c>
      <c r="H100" s="15">
        <v>96525079</v>
      </c>
      <c r="I100" s="15">
        <v>92505039</v>
      </c>
      <c r="J100" s="15">
        <v>91933646</v>
      </c>
      <c r="K100" s="15">
        <v>94122495</v>
      </c>
      <c r="L100" s="15">
        <v>91864781</v>
      </c>
      <c r="M100" s="41">
        <v>94540294</v>
      </c>
      <c r="N100" s="16">
        <f t="shared" si="0"/>
        <v>1108154850</v>
      </c>
    </row>
    <row r="101" spans="1:14" s="31" customFormat="1" ht="16.5" customHeight="1" thickBot="1" x14ac:dyDescent="0.25">
      <c r="A101" s="28" t="str">
        <f>'Pregnant Women Participating'!A101</f>
        <v>TOTAL</v>
      </c>
      <c r="B101" s="29">
        <v>412436310</v>
      </c>
      <c r="C101" s="30">
        <v>430598523</v>
      </c>
      <c r="D101" s="30">
        <v>445620767</v>
      </c>
      <c r="E101" s="30">
        <v>434944680</v>
      </c>
      <c r="F101" s="30">
        <v>436739987</v>
      </c>
      <c r="G101" s="30">
        <v>447429061</v>
      </c>
      <c r="H101" s="30">
        <v>465056289</v>
      </c>
      <c r="I101" s="30">
        <v>450171343</v>
      </c>
      <c r="J101" s="30">
        <v>442072389</v>
      </c>
      <c r="K101" s="30">
        <v>448634808</v>
      </c>
      <c r="L101" s="30">
        <v>455520958</v>
      </c>
      <c r="M101" s="44">
        <v>461363850</v>
      </c>
      <c r="N101" s="29">
        <f t="shared" si="0"/>
        <v>5330588965</v>
      </c>
    </row>
    <row r="102" spans="1:14" ht="12.75" customHeight="1" thickTop="1" x14ac:dyDescent="0.2">
      <c r="A102" s="9"/>
    </row>
    <row r="103" spans="1:14" x14ac:dyDescent="0.2">
      <c r="A103" s="9"/>
    </row>
    <row r="104" spans="1:14" customFormat="1" ht="12.75" x14ac:dyDescent="0.2">
      <c r="A104" s="10" t="s">
        <v>1</v>
      </c>
    </row>
  </sheetData>
  <phoneticPr fontId="1" type="noConversion"/>
  <pageMargins left="0.5" right="0.5" top="0.5" bottom="0.5" header="0.5" footer="0.3"/>
  <pageSetup scale="90" fitToHeight="0" orientation="landscape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N104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13" width="11.7109375" style="3" customWidth="1"/>
    <col min="14" max="14" width="13.7109375" style="3" customWidth="1"/>
    <col min="15" max="16384" width="9.140625" style="3"/>
  </cols>
  <sheetData>
    <row r="1" spans="1:14" ht="12" customHeight="1" x14ac:dyDescent="0.2">
      <c r="A1" s="10" t="s">
        <v>38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12" customHeight="1" x14ac:dyDescent="0.2">
      <c r="A2" s="10" t="str">
        <f>'Pregnant Women Participating'!A2</f>
        <v>FISCAL YEAR 2025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12" customHeight="1" x14ac:dyDescent="0.2">
      <c r="A3" s="1" t="str">
        <f>'Pregnant Women Participating'!A3</f>
        <v>Data as of December 12, 2025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 ht="12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ht="24" customHeight="1" x14ac:dyDescent="0.2">
      <c r="A5" s="6" t="s">
        <v>0</v>
      </c>
      <c r="B5" s="18">
        <f>DATE(RIGHT(A2,4)-1,10,1)</f>
        <v>45566</v>
      </c>
      <c r="C5" s="19">
        <f>DATE(RIGHT(A2,4)-1,11,1)</f>
        <v>45597</v>
      </c>
      <c r="D5" s="19">
        <f>DATE(RIGHT(A2,4)-1,12,1)</f>
        <v>45627</v>
      </c>
      <c r="E5" s="19">
        <f>DATE(RIGHT(A2,4),1,1)</f>
        <v>45658</v>
      </c>
      <c r="F5" s="19">
        <f>DATE(RIGHT(A2,4),2,1)</f>
        <v>45689</v>
      </c>
      <c r="G5" s="19">
        <f>DATE(RIGHT(A2,4),3,1)</f>
        <v>45717</v>
      </c>
      <c r="H5" s="19">
        <f>DATE(RIGHT(A2,4),4,1)</f>
        <v>45748</v>
      </c>
      <c r="I5" s="19">
        <f>DATE(RIGHT(A2,4),5,1)</f>
        <v>45778</v>
      </c>
      <c r="J5" s="19">
        <f>DATE(RIGHT(A2,4),6,1)</f>
        <v>45809</v>
      </c>
      <c r="K5" s="19">
        <f>DATE(RIGHT(A2,4),7,1)</f>
        <v>45839</v>
      </c>
      <c r="L5" s="19">
        <f>DATE(RIGHT(A2,4),8,1)</f>
        <v>45870</v>
      </c>
      <c r="M5" s="19">
        <f>DATE(RIGHT(A2,4),9,1)</f>
        <v>45901</v>
      </c>
      <c r="N5" s="12" t="s">
        <v>23</v>
      </c>
    </row>
    <row r="6" spans="1:14" ht="12" customHeight="1" x14ac:dyDescent="0.2">
      <c r="A6" s="7" t="str">
        <f>'Pregnant Women Participating'!A6</f>
        <v>Connecticut</v>
      </c>
      <c r="B6" s="13">
        <v>1323089</v>
      </c>
      <c r="C6" s="4">
        <v>1015748</v>
      </c>
      <c r="D6" s="4">
        <v>1216325</v>
      </c>
      <c r="E6" s="4">
        <v>1144744</v>
      </c>
      <c r="F6" s="4">
        <v>1184029</v>
      </c>
      <c r="G6" s="4">
        <v>1192071</v>
      </c>
      <c r="H6" s="4">
        <v>1037711</v>
      </c>
      <c r="I6" s="4">
        <v>1205213</v>
      </c>
      <c r="J6" s="4">
        <v>1095059</v>
      </c>
      <c r="K6" s="4">
        <v>1131271</v>
      </c>
      <c r="L6" s="4">
        <v>1144725</v>
      </c>
      <c r="M6" s="42">
        <v>1194805</v>
      </c>
      <c r="N6" s="13">
        <f t="shared" ref="N6:N101" si="0">IF(SUM(B6:M6)&gt;0,SUM(B6:M6)," ")</f>
        <v>13884790</v>
      </c>
    </row>
    <row r="7" spans="1:14" ht="12" customHeight="1" x14ac:dyDescent="0.2">
      <c r="A7" s="7" t="str">
        <f>'Pregnant Women Participating'!A7</f>
        <v>Maine</v>
      </c>
      <c r="B7" s="13">
        <v>327863</v>
      </c>
      <c r="C7" s="4">
        <v>320403</v>
      </c>
      <c r="D7" s="4">
        <v>338424</v>
      </c>
      <c r="E7" s="4">
        <v>325991</v>
      </c>
      <c r="F7" s="4">
        <v>333343</v>
      </c>
      <c r="G7" s="4">
        <v>340732</v>
      </c>
      <c r="H7" s="4">
        <v>294714</v>
      </c>
      <c r="I7" s="4">
        <v>344315</v>
      </c>
      <c r="J7" s="4">
        <v>319216</v>
      </c>
      <c r="K7" s="4">
        <v>341582</v>
      </c>
      <c r="L7" s="4">
        <v>342130</v>
      </c>
      <c r="M7" s="42">
        <v>362163</v>
      </c>
      <c r="N7" s="13">
        <f t="shared" si="0"/>
        <v>3990876</v>
      </c>
    </row>
    <row r="8" spans="1:14" ht="12" customHeight="1" x14ac:dyDescent="0.2">
      <c r="A8" s="7" t="str">
        <f>'Pregnant Women Participating'!A8</f>
        <v>Massachusetts</v>
      </c>
      <c r="B8" s="13">
        <v>2328628</v>
      </c>
      <c r="C8" s="4">
        <v>2286387</v>
      </c>
      <c r="D8" s="4">
        <v>2402828</v>
      </c>
      <c r="E8" s="4">
        <v>2288347</v>
      </c>
      <c r="F8" s="4">
        <v>2376721</v>
      </c>
      <c r="G8" s="4">
        <v>2391442</v>
      </c>
      <c r="H8" s="4">
        <v>2180252</v>
      </c>
      <c r="I8" s="4">
        <v>2446114</v>
      </c>
      <c r="J8" s="4">
        <v>2287174</v>
      </c>
      <c r="K8" s="4">
        <v>2348392</v>
      </c>
      <c r="L8" s="4">
        <v>2375084</v>
      </c>
      <c r="M8" s="42">
        <v>2445384</v>
      </c>
      <c r="N8" s="13">
        <f t="shared" si="0"/>
        <v>28156753</v>
      </c>
    </row>
    <row r="9" spans="1:14" ht="12" customHeight="1" x14ac:dyDescent="0.2">
      <c r="A9" s="7" t="str">
        <f>'Pregnant Women Participating'!A9</f>
        <v>New Hampshire</v>
      </c>
      <c r="B9" s="13">
        <v>209273</v>
      </c>
      <c r="C9" s="4">
        <v>198457</v>
      </c>
      <c r="D9" s="4">
        <v>215077</v>
      </c>
      <c r="E9" s="4">
        <v>196552</v>
      </c>
      <c r="F9" s="4">
        <v>209461</v>
      </c>
      <c r="G9" s="4">
        <v>210961</v>
      </c>
      <c r="H9" s="4">
        <v>180596</v>
      </c>
      <c r="I9" s="4">
        <v>216066</v>
      </c>
      <c r="J9" s="4">
        <v>195196</v>
      </c>
      <c r="K9" s="4">
        <v>205273</v>
      </c>
      <c r="L9" s="4">
        <v>196599</v>
      </c>
      <c r="M9" s="42">
        <v>213562</v>
      </c>
      <c r="N9" s="13">
        <f t="shared" si="0"/>
        <v>2447073</v>
      </c>
    </row>
    <row r="10" spans="1:14" ht="12" customHeight="1" x14ac:dyDescent="0.2">
      <c r="A10" s="7" t="str">
        <f>'Pregnant Women Participating'!A10</f>
        <v>New York</v>
      </c>
      <c r="B10" s="13">
        <v>8609867</v>
      </c>
      <c r="C10" s="4">
        <v>8813150</v>
      </c>
      <c r="D10" s="4">
        <v>8959953</v>
      </c>
      <c r="E10" s="4">
        <v>8481537</v>
      </c>
      <c r="F10" s="4">
        <v>8767737</v>
      </c>
      <c r="G10" s="4">
        <v>9011463</v>
      </c>
      <c r="H10" s="4">
        <v>8761670</v>
      </c>
      <c r="I10" s="4">
        <v>10025953</v>
      </c>
      <c r="J10" s="4">
        <v>9352182</v>
      </c>
      <c r="K10" s="4">
        <v>9570380</v>
      </c>
      <c r="L10" s="4">
        <v>9116754</v>
      </c>
      <c r="M10" s="42">
        <v>9468576</v>
      </c>
      <c r="N10" s="13">
        <f t="shared" si="0"/>
        <v>108939222</v>
      </c>
    </row>
    <row r="11" spans="1:14" ht="12" customHeight="1" x14ac:dyDescent="0.2">
      <c r="A11" s="7" t="str">
        <f>'Pregnant Women Participating'!A11</f>
        <v>Rhode Island</v>
      </c>
      <c r="B11" s="13">
        <v>428317</v>
      </c>
      <c r="C11" s="4">
        <v>406744</v>
      </c>
      <c r="D11" s="4">
        <v>399289</v>
      </c>
      <c r="E11" s="4">
        <v>425829</v>
      </c>
      <c r="F11" s="4">
        <v>396126</v>
      </c>
      <c r="G11" s="4">
        <v>416244</v>
      </c>
      <c r="H11" s="4">
        <v>404161</v>
      </c>
      <c r="I11" s="4">
        <v>366413</v>
      </c>
      <c r="J11" s="4">
        <v>422738</v>
      </c>
      <c r="K11" s="4">
        <v>383159</v>
      </c>
      <c r="L11" s="4">
        <v>401373</v>
      </c>
      <c r="M11" s="42">
        <v>402387</v>
      </c>
      <c r="N11" s="13">
        <f t="shared" si="0"/>
        <v>4852780</v>
      </c>
    </row>
    <row r="12" spans="1:14" ht="12" customHeight="1" x14ac:dyDescent="0.2">
      <c r="A12" s="7" t="str">
        <f>'Pregnant Women Participating'!A12</f>
        <v>Vermont</v>
      </c>
      <c r="B12" s="13">
        <v>269173</v>
      </c>
      <c r="C12" s="4">
        <v>138370</v>
      </c>
      <c r="D12" s="4">
        <v>139827</v>
      </c>
      <c r="E12" s="4"/>
      <c r="F12" s="4">
        <v>282496</v>
      </c>
      <c r="G12" s="4">
        <v>179874</v>
      </c>
      <c r="H12" s="4">
        <v>134800</v>
      </c>
      <c r="I12" s="4">
        <v>135865</v>
      </c>
      <c r="J12" s="4">
        <v>127999</v>
      </c>
      <c r="K12" s="4">
        <v>127726</v>
      </c>
      <c r="L12" s="4">
        <v>135350</v>
      </c>
      <c r="M12" s="42"/>
      <c r="N12" s="13">
        <f t="shared" si="0"/>
        <v>1671480</v>
      </c>
    </row>
    <row r="13" spans="1:14" ht="12" customHeight="1" x14ac:dyDescent="0.2">
      <c r="A13" s="7" t="str">
        <f>'Pregnant Women Participating'!A13</f>
        <v>Virgin Islands</v>
      </c>
      <c r="B13" s="13">
        <v>122373</v>
      </c>
      <c r="C13" s="4">
        <v>0</v>
      </c>
      <c r="D13" s="4">
        <v>124627</v>
      </c>
      <c r="E13" s="4">
        <v>0</v>
      </c>
      <c r="F13" s="4">
        <v>60673</v>
      </c>
      <c r="G13" s="4">
        <v>59939</v>
      </c>
      <c r="H13" s="4">
        <v>86450</v>
      </c>
      <c r="I13" s="4">
        <v>0</v>
      </c>
      <c r="J13" s="4">
        <v>43663</v>
      </c>
      <c r="K13" s="4">
        <v>50572</v>
      </c>
      <c r="L13" s="4">
        <v>46284</v>
      </c>
      <c r="M13" s="42">
        <v>48875</v>
      </c>
      <c r="N13" s="13">
        <f t="shared" si="0"/>
        <v>643456</v>
      </c>
    </row>
    <row r="14" spans="1:14" ht="12" customHeight="1" x14ac:dyDescent="0.2">
      <c r="A14" s="7" t="str">
        <f>'Pregnant Women Participating'!A14</f>
        <v>Pleasant Point, ME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2"/>
      <c r="N14" s="13" t="str">
        <f t="shared" si="0"/>
        <v xml:space="preserve"> </v>
      </c>
    </row>
    <row r="15" spans="1:14" s="17" customFormat="1" ht="24.75" customHeight="1" x14ac:dyDescent="0.2">
      <c r="A15" s="14" t="str">
        <f>'Pregnant Women Participating'!A15</f>
        <v>Northeast Region</v>
      </c>
      <c r="B15" s="16">
        <v>13618583</v>
      </c>
      <c r="C15" s="15">
        <v>13179259</v>
      </c>
      <c r="D15" s="15">
        <v>13796350</v>
      </c>
      <c r="E15" s="15">
        <v>12863000</v>
      </c>
      <c r="F15" s="15">
        <v>13610586</v>
      </c>
      <c r="G15" s="15">
        <v>13802726</v>
      </c>
      <c r="H15" s="15">
        <v>13080354</v>
      </c>
      <c r="I15" s="15">
        <v>14739939</v>
      </c>
      <c r="J15" s="15">
        <v>13843227</v>
      </c>
      <c r="K15" s="15">
        <v>14158355</v>
      </c>
      <c r="L15" s="15">
        <v>13758299</v>
      </c>
      <c r="M15" s="41">
        <v>14135752</v>
      </c>
      <c r="N15" s="16">
        <f t="shared" si="0"/>
        <v>164586430</v>
      </c>
    </row>
    <row r="16" spans="1:14" ht="12" customHeight="1" x14ac:dyDescent="0.2">
      <c r="A16" s="7" t="str">
        <f>'Pregnant Women Participating'!A16</f>
        <v>Delaware</v>
      </c>
      <c r="B16" s="13">
        <v>528719</v>
      </c>
      <c r="C16" s="4">
        <v>525297</v>
      </c>
      <c r="D16" s="4">
        <v>542984</v>
      </c>
      <c r="E16" s="4">
        <v>502483</v>
      </c>
      <c r="F16" s="4">
        <v>539372</v>
      </c>
      <c r="G16" s="4">
        <v>872400</v>
      </c>
      <c r="H16" s="4">
        <v>0</v>
      </c>
      <c r="I16" s="4">
        <v>405475</v>
      </c>
      <c r="J16" s="4">
        <v>380430</v>
      </c>
      <c r="K16" s="4">
        <v>788575</v>
      </c>
      <c r="L16" s="4">
        <v>403770</v>
      </c>
      <c r="M16" s="42">
        <v>398568</v>
      </c>
      <c r="N16" s="13">
        <f t="shared" si="0"/>
        <v>5888073</v>
      </c>
    </row>
    <row r="17" spans="1:14" ht="12" customHeight="1" x14ac:dyDescent="0.2">
      <c r="A17" s="7" t="str">
        <f>'Pregnant Women Participating'!A17</f>
        <v>District of Columbia</v>
      </c>
      <c r="B17" s="13">
        <v>328591</v>
      </c>
      <c r="C17" s="4">
        <v>0</v>
      </c>
      <c r="D17" s="4">
        <v>0</v>
      </c>
      <c r="E17" s="4">
        <v>975414</v>
      </c>
      <c r="F17" s="4">
        <v>329925</v>
      </c>
      <c r="G17" s="4">
        <v>328880</v>
      </c>
      <c r="H17" s="4">
        <v>0</v>
      </c>
      <c r="I17" s="4">
        <v>460422</v>
      </c>
      <c r="J17" s="4">
        <v>222564</v>
      </c>
      <c r="K17" s="4">
        <v>217985</v>
      </c>
      <c r="L17" s="4">
        <v>232547</v>
      </c>
      <c r="M17" s="42">
        <v>239494</v>
      </c>
      <c r="N17" s="13">
        <f t="shared" si="0"/>
        <v>3335822</v>
      </c>
    </row>
    <row r="18" spans="1:14" ht="12" customHeight="1" x14ac:dyDescent="0.2">
      <c r="A18" s="7" t="str">
        <f>'Pregnant Women Participating'!A18</f>
        <v>Maryland</v>
      </c>
      <c r="B18" s="13">
        <v>2589319</v>
      </c>
      <c r="C18" s="4">
        <v>0</v>
      </c>
      <c r="D18" s="4">
        <v>2543387</v>
      </c>
      <c r="E18" s="4">
        <v>5186485</v>
      </c>
      <c r="F18" s="4">
        <v>2656529</v>
      </c>
      <c r="G18" s="4">
        <v>2569312</v>
      </c>
      <c r="H18" s="4">
        <v>1711959</v>
      </c>
      <c r="I18" s="4">
        <v>1993163</v>
      </c>
      <c r="J18" s="4">
        <v>1845881</v>
      </c>
      <c r="K18" s="4">
        <v>1890498</v>
      </c>
      <c r="L18" s="4">
        <v>1948933</v>
      </c>
      <c r="M18" s="42">
        <v>2010196</v>
      </c>
      <c r="N18" s="13">
        <f t="shared" si="0"/>
        <v>26945662</v>
      </c>
    </row>
    <row r="19" spans="1:14" ht="12" customHeight="1" x14ac:dyDescent="0.2">
      <c r="A19" s="7" t="str">
        <f>'Pregnant Women Participating'!A19</f>
        <v>New Jersey</v>
      </c>
      <c r="B19" s="13">
        <v>2981214</v>
      </c>
      <c r="C19" s="4">
        <v>2925404</v>
      </c>
      <c r="D19" s="4">
        <v>2965881</v>
      </c>
      <c r="E19" s="4">
        <v>2802245</v>
      </c>
      <c r="F19" s="4">
        <v>2908631</v>
      </c>
      <c r="G19" s="4">
        <v>2930271</v>
      </c>
      <c r="H19" s="4">
        <v>2620666</v>
      </c>
      <c r="I19" s="4">
        <v>3245768</v>
      </c>
      <c r="J19" s="4">
        <v>3054183</v>
      </c>
      <c r="K19" s="4">
        <v>3137067</v>
      </c>
      <c r="L19" s="4">
        <v>3029529</v>
      </c>
      <c r="M19" s="42">
        <v>3140945</v>
      </c>
      <c r="N19" s="13">
        <f t="shared" si="0"/>
        <v>35741804</v>
      </c>
    </row>
    <row r="20" spans="1:14" ht="12" customHeight="1" x14ac:dyDescent="0.2">
      <c r="A20" s="7" t="str">
        <f>'Pregnant Women Participating'!A20</f>
        <v>Pennsylvania</v>
      </c>
      <c r="B20" s="13">
        <v>7223763</v>
      </c>
      <c r="C20" s="4">
        <v>0</v>
      </c>
      <c r="D20" s="4">
        <v>0</v>
      </c>
      <c r="E20" s="4">
        <v>10684154</v>
      </c>
      <c r="F20" s="4">
        <v>0</v>
      </c>
      <c r="G20" s="4">
        <v>7053675</v>
      </c>
      <c r="H20" s="4">
        <v>3389218</v>
      </c>
      <c r="I20" s="4">
        <v>0</v>
      </c>
      <c r="J20" s="4">
        <v>6873922</v>
      </c>
      <c r="K20" s="4">
        <v>3449733</v>
      </c>
      <c r="L20" s="4">
        <v>3492433</v>
      </c>
      <c r="M20" s="42">
        <v>3820672</v>
      </c>
      <c r="N20" s="13">
        <f t="shared" si="0"/>
        <v>45987570</v>
      </c>
    </row>
    <row r="21" spans="1:14" ht="12" customHeight="1" x14ac:dyDescent="0.2">
      <c r="A21" s="7" t="str">
        <f>'Pregnant Women Participating'!A21</f>
        <v>Puerto Rico</v>
      </c>
      <c r="B21" s="13">
        <v>344997</v>
      </c>
      <c r="C21" s="4">
        <v>344674</v>
      </c>
      <c r="D21" s="4">
        <v>340365</v>
      </c>
      <c r="E21" s="4">
        <v>330197</v>
      </c>
      <c r="F21" s="4">
        <v>332603</v>
      </c>
      <c r="G21" s="4">
        <v>339520</v>
      </c>
      <c r="H21" s="4">
        <v>337311</v>
      </c>
      <c r="I21" s="4">
        <v>336079</v>
      </c>
      <c r="J21" s="4">
        <v>334446</v>
      </c>
      <c r="K21" s="4">
        <v>339313</v>
      </c>
      <c r="L21" s="4">
        <v>343596</v>
      </c>
      <c r="M21" s="42">
        <v>344350</v>
      </c>
      <c r="N21" s="13">
        <f t="shared" si="0"/>
        <v>4067451</v>
      </c>
    </row>
    <row r="22" spans="1:14" ht="12" customHeight="1" x14ac:dyDescent="0.2">
      <c r="A22" s="7" t="str">
        <f>'Pregnant Women Participating'!A22</f>
        <v>Virginia</v>
      </c>
      <c r="B22" s="13">
        <v>4724558</v>
      </c>
      <c r="C22" s="4"/>
      <c r="D22" s="4">
        <v>2274150</v>
      </c>
      <c r="E22" s="4">
        <v>2413586</v>
      </c>
      <c r="F22" s="4">
        <v>2240260</v>
      </c>
      <c r="G22" s="4">
        <v>4705405</v>
      </c>
      <c r="H22" s="4">
        <v>2018323</v>
      </c>
      <c r="I22" s="4">
        <v>2377726</v>
      </c>
      <c r="J22" s="4"/>
      <c r="K22" s="4">
        <v>4588783</v>
      </c>
      <c r="L22" s="4">
        <v>2294116</v>
      </c>
      <c r="M22" s="42">
        <v>2392038</v>
      </c>
      <c r="N22" s="13">
        <f t="shared" si="0"/>
        <v>30028945</v>
      </c>
    </row>
    <row r="23" spans="1:14" ht="12" customHeight="1" x14ac:dyDescent="0.2">
      <c r="A23" s="7" t="str">
        <f>'Pregnant Women Participating'!A23</f>
        <v>West Virginia</v>
      </c>
      <c r="B23" s="13">
        <v>802755</v>
      </c>
      <c r="C23" s="4">
        <v>789198</v>
      </c>
      <c r="D23" s="4">
        <v>821498</v>
      </c>
      <c r="E23" s="4">
        <v>781718</v>
      </c>
      <c r="F23" s="4">
        <v>809876</v>
      </c>
      <c r="G23" s="4">
        <v>1300885</v>
      </c>
      <c r="H23" s="4">
        <v>0</v>
      </c>
      <c r="I23" s="4">
        <v>585068</v>
      </c>
      <c r="J23" s="4">
        <v>539860</v>
      </c>
      <c r="K23" s="4">
        <v>556757</v>
      </c>
      <c r="L23" s="4">
        <v>573334</v>
      </c>
      <c r="M23" s="42">
        <v>618111</v>
      </c>
      <c r="N23" s="13">
        <f t="shared" si="0"/>
        <v>8179060</v>
      </c>
    </row>
    <row r="24" spans="1:14" s="17" customFormat="1" ht="24.75" customHeight="1" x14ac:dyDescent="0.2">
      <c r="A24" s="14" t="str">
        <f>'Pregnant Women Participating'!A24</f>
        <v>Mid-Atlantic Region</v>
      </c>
      <c r="B24" s="16">
        <v>19523916</v>
      </c>
      <c r="C24" s="15">
        <v>4584573</v>
      </c>
      <c r="D24" s="15">
        <v>9488265</v>
      </c>
      <c r="E24" s="15">
        <v>23676282</v>
      </c>
      <c r="F24" s="15">
        <v>9817196</v>
      </c>
      <c r="G24" s="15">
        <v>20100348</v>
      </c>
      <c r="H24" s="15">
        <v>10077477</v>
      </c>
      <c r="I24" s="15">
        <v>9403701</v>
      </c>
      <c r="J24" s="15">
        <v>13251286</v>
      </c>
      <c r="K24" s="15">
        <v>14968711</v>
      </c>
      <c r="L24" s="15">
        <v>12318258</v>
      </c>
      <c r="M24" s="41">
        <v>12964374</v>
      </c>
      <c r="N24" s="16">
        <f t="shared" si="0"/>
        <v>160174387</v>
      </c>
    </row>
    <row r="25" spans="1:14" ht="12" customHeight="1" x14ac:dyDescent="0.2">
      <c r="A25" s="7" t="str">
        <f>'Pregnant Women Participating'!A25</f>
        <v>Alabama</v>
      </c>
      <c r="B25" s="13">
        <v>2793682</v>
      </c>
      <c r="C25" s="4">
        <v>2808589</v>
      </c>
      <c r="D25" s="4">
        <v>2960760</v>
      </c>
      <c r="E25" s="4">
        <v>2752981</v>
      </c>
      <c r="F25" s="4">
        <v>2959822</v>
      </c>
      <c r="G25" s="4">
        <v>2907696</v>
      </c>
      <c r="H25" s="4">
        <v>2605567</v>
      </c>
      <c r="I25" s="4">
        <v>3244760</v>
      </c>
      <c r="J25" s="4">
        <v>3083039</v>
      </c>
      <c r="K25" s="4">
        <v>3198206</v>
      </c>
      <c r="L25" s="4">
        <v>3048476</v>
      </c>
      <c r="M25" s="42">
        <v>3222438</v>
      </c>
      <c r="N25" s="13">
        <f t="shared" si="0"/>
        <v>35586016</v>
      </c>
    </row>
    <row r="26" spans="1:14" ht="12" customHeight="1" x14ac:dyDescent="0.2">
      <c r="A26" s="7" t="str">
        <f>'Pregnant Women Participating'!A26</f>
        <v>Florida</v>
      </c>
      <c r="B26" s="13">
        <v>15191677</v>
      </c>
      <c r="C26" s="4">
        <v>6288326</v>
      </c>
      <c r="D26" s="4">
        <v>10575784</v>
      </c>
      <c r="E26" s="4">
        <v>10143244</v>
      </c>
      <c r="F26" s="4">
        <v>11027448</v>
      </c>
      <c r="G26" s="4">
        <v>11046920</v>
      </c>
      <c r="H26" s="4">
        <v>10111158</v>
      </c>
      <c r="I26" s="4">
        <v>12356816</v>
      </c>
      <c r="J26" s="4">
        <v>11676035</v>
      </c>
      <c r="K26" s="4">
        <v>11812288</v>
      </c>
      <c r="L26" s="4">
        <v>11700899</v>
      </c>
      <c r="M26" s="42">
        <v>11895690</v>
      </c>
      <c r="N26" s="13">
        <f t="shared" si="0"/>
        <v>133826285</v>
      </c>
    </row>
    <row r="27" spans="1:14" ht="12" customHeight="1" x14ac:dyDescent="0.2">
      <c r="A27" s="7" t="str">
        <f>'Pregnant Women Participating'!A27</f>
        <v>Georgia</v>
      </c>
      <c r="B27" s="13">
        <v>3900786</v>
      </c>
      <c r="C27" s="4">
        <v>3934848</v>
      </c>
      <c r="D27" s="4">
        <v>4109375</v>
      </c>
      <c r="E27" s="4">
        <v>3829705</v>
      </c>
      <c r="F27" s="4">
        <v>4006623</v>
      </c>
      <c r="G27" s="4">
        <v>3982741</v>
      </c>
      <c r="H27" s="4">
        <v>3621534</v>
      </c>
      <c r="I27" s="4"/>
      <c r="J27" s="4">
        <v>9351305</v>
      </c>
      <c r="K27" s="4">
        <v>4535361</v>
      </c>
      <c r="L27" s="4">
        <v>4364568</v>
      </c>
      <c r="M27" s="42">
        <v>4538722</v>
      </c>
      <c r="N27" s="13">
        <f t="shared" si="0"/>
        <v>50175568</v>
      </c>
    </row>
    <row r="28" spans="1:14" ht="12" customHeight="1" x14ac:dyDescent="0.2">
      <c r="A28" s="7" t="str">
        <f>'Pregnant Women Participating'!A28</f>
        <v>Kentucky</v>
      </c>
      <c r="B28" s="13">
        <v>2183056</v>
      </c>
      <c r="C28" s="4">
        <v>2185705</v>
      </c>
      <c r="D28" s="4">
        <v>2253387</v>
      </c>
      <c r="E28" s="4">
        <v>2146496</v>
      </c>
      <c r="F28" s="4">
        <v>2253973</v>
      </c>
      <c r="G28" s="4">
        <v>2215343</v>
      </c>
      <c r="H28" s="4">
        <v>1931316</v>
      </c>
      <c r="I28" s="4">
        <v>2265063</v>
      </c>
      <c r="J28" s="4">
        <v>2073515</v>
      </c>
      <c r="K28" s="4">
        <v>2121254</v>
      </c>
      <c r="L28" s="4">
        <v>2215060</v>
      </c>
      <c r="M28" s="42">
        <v>2278741</v>
      </c>
      <c r="N28" s="13">
        <f t="shared" si="0"/>
        <v>26122909</v>
      </c>
    </row>
    <row r="29" spans="1:14" ht="12" customHeight="1" x14ac:dyDescent="0.2">
      <c r="A29" s="7" t="str">
        <f>'Pregnant Women Participating'!A29</f>
        <v>Mississippi</v>
      </c>
      <c r="B29" s="13">
        <v>1925233</v>
      </c>
      <c r="C29" s="4">
        <v>1631402</v>
      </c>
      <c r="D29" s="4">
        <v>1836207</v>
      </c>
      <c r="E29" s="4">
        <v>1429425</v>
      </c>
      <c r="F29" s="4">
        <v>1795552</v>
      </c>
      <c r="G29" s="4">
        <v>1865657</v>
      </c>
      <c r="H29" s="4">
        <v>1336270</v>
      </c>
      <c r="I29" s="4">
        <v>2504241</v>
      </c>
      <c r="J29" s="4">
        <v>2039657</v>
      </c>
      <c r="K29" s="4">
        <v>2054592</v>
      </c>
      <c r="L29" s="4">
        <v>2023137</v>
      </c>
      <c r="M29" s="42">
        <v>2098567</v>
      </c>
      <c r="N29" s="13">
        <f t="shared" si="0"/>
        <v>22539940</v>
      </c>
    </row>
    <row r="30" spans="1:14" ht="12" customHeight="1" x14ac:dyDescent="0.2">
      <c r="A30" s="7" t="str">
        <f>'Pregnant Women Participating'!A30</f>
        <v>North Carolina</v>
      </c>
      <c r="B30" s="13">
        <v>3542837</v>
      </c>
      <c r="C30" s="4">
        <v>3498221</v>
      </c>
      <c r="D30" s="4">
        <v>3447478</v>
      </c>
      <c r="E30" s="4">
        <v>3421773</v>
      </c>
      <c r="F30" s="4">
        <v>3484646</v>
      </c>
      <c r="G30" s="4">
        <v>3487573</v>
      </c>
      <c r="H30" s="4">
        <v>3287847</v>
      </c>
      <c r="I30" s="4">
        <v>3484654</v>
      </c>
      <c r="J30" s="4">
        <v>3506340</v>
      </c>
      <c r="K30" s="4">
        <v>3735767</v>
      </c>
      <c r="L30" s="4">
        <v>3654894</v>
      </c>
      <c r="M30" s="42">
        <v>3729130</v>
      </c>
      <c r="N30" s="13">
        <f t="shared" si="0"/>
        <v>42281160</v>
      </c>
    </row>
    <row r="31" spans="1:14" ht="12" customHeight="1" x14ac:dyDescent="0.2">
      <c r="A31" s="7" t="str">
        <f>'Pregnant Women Participating'!A31</f>
        <v>South Carolina</v>
      </c>
      <c r="B31" s="13">
        <v>0</v>
      </c>
      <c r="C31" s="4">
        <v>0</v>
      </c>
      <c r="D31" s="4">
        <v>3013147</v>
      </c>
      <c r="E31" s="4">
        <v>1451201</v>
      </c>
      <c r="F31" s="4">
        <v>1734823</v>
      </c>
      <c r="G31" s="4">
        <v>0</v>
      </c>
      <c r="H31" s="4">
        <v>2838016</v>
      </c>
      <c r="I31" s="4">
        <v>1426374</v>
      </c>
      <c r="J31" s="4">
        <v>1454904</v>
      </c>
      <c r="K31" s="4">
        <v>1536514</v>
      </c>
      <c r="L31" s="4">
        <v>1599082</v>
      </c>
      <c r="M31" s="42">
        <v>1654775</v>
      </c>
      <c r="N31" s="13">
        <f t="shared" si="0"/>
        <v>16708836</v>
      </c>
    </row>
    <row r="32" spans="1:14" ht="12" customHeight="1" x14ac:dyDescent="0.2">
      <c r="A32" s="7" t="str">
        <f>'Pregnant Women Participating'!A32</f>
        <v>Tennessee</v>
      </c>
      <c r="B32" s="13">
        <v>2943104</v>
      </c>
      <c r="C32" s="4">
        <v>2823478</v>
      </c>
      <c r="D32" s="4"/>
      <c r="E32" s="4">
        <v>5815497</v>
      </c>
      <c r="F32" s="4">
        <v>3005878</v>
      </c>
      <c r="G32" s="4">
        <v>2993449</v>
      </c>
      <c r="H32" s="4">
        <v>2625159</v>
      </c>
      <c r="I32" s="4">
        <v>3134105</v>
      </c>
      <c r="J32" s="4">
        <v>2868946</v>
      </c>
      <c r="K32" s="4">
        <v>2975029</v>
      </c>
      <c r="L32" s="4">
        <v>3012768</v>
      </c>
      <c r="M32" s="42">
        <v>3253063</v>
      </c>
      <c r="N32" s="13">
        <f t="shared" si="0"/>
        <v>35450476</v>
      </c>
    </row>
    <row r="33" spans="1:14" ht="12" customHeight="1" x14ac:dyDescent="0.2">
      <c r="A33" s="7" t="str">
        <f>'Pregnant Women Participating'!A33</f>
        <v>Choctaw Indians, MS</v>
      </c>
      <c r="B33" s="13"/>
      <c r="C33" s="4"/>
      <c r="D33" s="4"/>
      <c r="E33" s="4">
        <v>8517</v>
      </c>
      <c r="F33" s="4">
        <v>6770</v>
      </c>
      <c r="G33" s="4">
        <v>10685</v>
      </c>
      <c r="H33" s="4">
        <v>8105</v>
      </c>
      <c r="I33" s="4">
        <v>9804</v>
      </c>
      <c r="J33" s="4">
        <v>9103</v>
      </c>
      <c r="K33" s="4">
        <v>8760</v>
      </c>
      <c r="L33" s="4">
        <v>9424</v>
      </c>
      <c r="M33" s="42">
        <v>9496</v>
      </c>
      <c r="N33" s="13">
        <f t="shared" si="0"/>
        <v>80664</v>
      </c>
    </row>
    <row r="34" spans="1:14" ht="12" customHeight="1" x14ac:dyDescent="0.2">
      <c r="A34" s="7" t="str">
        <f>'Pregnant Women Participating'!A34</f>
        <v>Eastern Cherokee, NC</v>
      </c>
      <c r="B34" s="13">
        <v>4846</v>
      </c>
      <c r="C34" s="4">
        <v>5351</v>
      </c>
      <c r="D34" s="4">
        <v>4540</v>
      </c>
      <c r="E34" s="4">
        <v>3891</v>
      </c>
      <c r="F34" s="4">
        <v>4552</v>
      </c>
      <c r="G34" s="4">
        <v>5465</v>
      </c>
      <c r="H34" s="4">
        <v>4647</v>
      </c>
      <c r="I34" s="4">
        <v>4311</v>
      </c>
      <c r="J34" s="4">
        <v>4795</v>
      </c>
      <c r="K34" s="4">
        <v>4750</v>
      </c>
      <c r="L34" s="4">
        <v>4844</v>
      </c>
      <c r="M34" s="42">
        <v>5731</v>
      </c>
      <c r="N34" s="13">
        <f t="shared" si="0"/>
        <v>57723</v>
      </c>
    </row>
    <row r="35" spans="1:14" s="17" customFormat="1" ht="24.75" customHeight="1" x14ac:dyDescent="0.2">
      <c r="A35" s="14" t="str">
        <f>'Pregnant Women Participating'!A35</f>
        <v>Southeast Region</v>
      </c>
      <c r="B35" s="16">
        <v>32485221</v>
      </c>
      <c r="C35" s="15">
        <v>23175920</v>
      </c>
      <c r="D35" s="15">
        <v>28200678</v>
      </c>
      <c r="E35" s="15">
        <v>31002730</v>
      </c>
      <c r="F35" s="15">
        <v>30280087</v>
      </c>
      <c r="G35" s="15">
        <v>28515529</v>
      </c>
      <c r="H35" s="15">
        <v>28369619</v>
      </c>
      <c r="I35" s="15">
        <v>28430128</v>
      </c>
      <c r="J35" s="15">
        <v>36067639</v>
      </c>
      <c r="K35" s="15">
        <v>31982521</v>
      </c>
      <c r="L35" s="15">
        <v>31633152</v>
      </c>
      <c r="M35" s="41">
        <v>32686353</v>
      </c>
      <c r="N35" s="16">
        <f t="shared" si="0"/>
        <v>362829577</v>
      </c>
    </row>
    <row r="36" spans="1:14" ht="12" customHeight="1" x14ac:dyDescent="0.2">
      <c r="A36" s="7" t="str">
        <f>'Pregnant Women Participating'!A36</f>
        <v>Illinois</v>
      </c>
      <c r="B36" s="13">
        <v>4738653</v>
      </c>
      <c r="C36" s="4">
        <v>4811866</v>
      </c>
      <c r="D36" s="4">
        <v>4965279</v>
      </c>
      <c r="E36" s="4">
        <v>4672949</v>
      </c>
      <c r="F36" s="4">
        <v>4918960</v>
      </c>
      <c r="G36" s="4">
        <v>4898972</v>
      </c>
      <c r="H36" s="4">
        <v>5030301</v>
      </c>
      <c r="I36" s="4">
        <v>4665061</v>
      </c>
      <c r="J36" s="4">
        <v>5062596</v>
      </c>
      <c r="K36" s="4">
        <v>5193839</v>
      </c>
      <c r="L36" s="4">
        <v>5044019</v>
      </c>
      <c r="M36" s="42">
        <v>5235716</v>
      </c>
      <c r="N36" s="13">
        <f t="shared" si="0"/>
        <v>59238211</v>
      </c>
    </row>
    <row r="37" spans="1:14" ht="12" customHeight="1" x14ac:dyDescent="0.2">
      <c r="A37" s="7" t="str">
        <f>'Pregnant Women Participating'!A37</f>
        <v>Indiana</v>
      </c>
      <c r="B37" s="13">
        <v>2484488</v>
      </c>
      <c r="C37" s="4">
        <v>2492144</v>
      </c>
      <c r="D37" s="4">
        <v>2542342</v>
      </c>
      <c r="E37" s="4">
        <v>2395074</v>
      </c>
      <c r="F37" s="4">
        <v>2510776</v>
      </c>
      <c r="G37" s="4">
        <v>2489075</v>
      </c>
      <c r="H37" s="4">
        <v>0</v>
      </c>
      <c r="I37" s="4">
        <v>5190282</v>
      </c>
      <c r="J37" s="4">
        <v>2617618</v>
      </c>
      <c r="K37" s="4">
        <v>2796779</v>
      </c>
      <c r="L37" s="4">
        <v>2705282</v>
      </c>
      <c r="M37" s="42">
        <v>2816007</v>
      </c>
      <c r="N37" s="13">
        <f t="shared" si="0"/>
        <v>31039867</v>
      </c>
    </row>
    <row r="38" spans="1:14" ht="12" customHeight="1" x14ac:dyDescent="0.2">
      <c r="A38" s="7" t="str">
        <f>'Pregnant Women Participating'!A38</f>
        <v>Iowa</v>
      </c>
      <c r="B38" s="13">
        <v>1457483</v>
      </c>
      <c r="C38" s="4">
        <v>1456928</v>
      </c>
      <c r="D38" s="4">
        <v>1488398</v>
      </c>
      <c r="E38" s="4">
        <v>1472257</v>
      </c>
      <c r="F38" s="4">
        <v>1477807</v>
      </c>
      <c r="G38" s="4">
        <v>1479759</v>
      </c>
      <c r="H38" s="4">
        <v>1455424</v>
      </c>
      <c r="I38" s="4">
        <v>1598686</v>
      </c>
      <c r="J38" s="4">
        <v>1585383</v>
      </c>
      <c r="K38" s="4">
        <v>1589994</v>
      </c>
      <c r="L38" s="4">
        <v>1585202</v>
      </c>
      <c r="M38" s="42">
        <v>1604534</v>
      </c>
      <c r="N38" s="13">
        <f t="shared" si="0"/>
        <v>18251855</v>
      </c>
    </row>
    <row r="39" spans="1:14" ht="12" customHeight="1" x14ac:dyDescent="0.2">
      <c r="A39" s="7" t="str">
        <f>'Pregnant Women Participating'!A39</f>
        <v>Michigan</v>
      </c>
      <c r="B39" s="13">
        <v>3329079</v>
      </c>
      <c r="C39" s="4">
        <v>3288802</v>
      </c>
      <c r="D39" s="4">
        <v>3246505</v>
      </c>
      <c r="E39" s="4">
        <v>3403424</v>
      </c>
      <c r="F39" s="4">
        <v>3231896</v>
      </c>
      <c r="G39" s="4">
        <v>3404624</v>
      </c>
      <c r="H39" s="4">
        <v>3321084</v>
      </c>
      <c r="I39" s="4">
        <v>2964973</v>
      </c>
      <c r="J39" s="4">
        <v>3340706</v>
      </c>
      <c r="K39" s="4">
        <v>3113591</v>
      </c>
      <c r="L39" s="4">
        <v>3210719</v>
      </c>
      <c r="M39" s="42">
        <v>3326114</v>
      </c>
      <c r="N39" s="13">
        <f t="shared" si="0"/>
        <v>39181517</v>
      </c>
    </row>
    <row r="40" spans="1:14" ht="12" customHeight="1" x14ac:dyDescent="0.2">
      <c r="A40" s="7" t="str">
        <f>'Pregnant Women Participating'!A40</f>
        <v>Minnesota</v>
      </c>
      <c r="B40" s="13">
        <v>2051715</v>
      </c>
      <c r="C40" s="4">
        <v>2076391</v>
      </c>
      <c r="D40" s="4">
        <v>2151788</v>
      </c>
      <c r="E40" s="4">
        <v>2074378</v>
      </c>
      <c r="F40" s="4">
        <v>2137319</v>
      </c>
      <c r="G40" s="4">
        <v>2175630</v>
      </c>
      <c r="H40" s="4">
        <v>1978176</v>
      </c>
      <c r="I40" s="4">
        <v>2403233</v>
      </c>
      <c r="J40" s="4">
        <v>2300189</v>
      </c>
      <c r="K40" s="4">
        <v>2357345</v>
      </c>
      <c r="L40" s="4">
        <v>2298824</v>
      </c>
      <c r="M40" s="42">
        <v>2389295</v>
      </c>
      <c r="N40" s="13">
        <f t="shared" si="0"/>
        <v>26394283</v>
      </c>
    </row>
    <row r="41" spans="1:14" ht="12" customHeight="1" x14ac:dyDescent="0.2">
      <c r="A41" s="7" t="str">
        <f>'Pregnant Women Participating'!A41</f>
        <v>Ohio</v>
      </c>
      <c r="B41" s="13">
        <v>0</v>
      </c>
      <c r="C41" s="4">
        <v>8057051</v>
      </c>
      <c r="D41" s="4">
        <v>4018440</v>
      </c>
      <c r="E41" s="4">
        <v>0</v>
      </c>
      <c r="F41" s="4">
        <v>3944266</v>
      </c>
      <c r="G41" s="4">
        <v>7837943</v>
      </c>
      <c r="H41" s="4">
        <v>0</v>
      </c>
      <c r="I41" s="4">
        <v>3761493</v>
      </c>
      <c r="J41" s="4">
        <v>8532905</v>
      </c>
      <c r="K41" s="4">
        <v>4249135</v>
      </c>
      <c r="L41" s="4">
        <v>3572635</v>
      </c>
      <c r="M41" s="42">
        <v>0</v>
      </c>
      <c r="N41" s="13">
        <f t="shared" si="0"/>
        <v>43973868</v>
      </c>
    </row>
    <row r="42" spans="1:14" ht="12" customHeight="1" x14ac:dyDescent="0.2">
      <c r="A42" s="7" t="str">
        <f>'Pregnant Women Participating'!A42</f>
        <v>Wisconsin</v>
      </c>
      <c r="B42" s="13">
        <v>2217156</v>
      </c>
      <c r="C42" s="4">
        <v>2194849</v>
      </c>
      <c r="D42" s="4">
        <v>2269203</v>
      </c>
      <c r="E42" s="4">
        <v>2200326</v>
      </c>
      <c r="F42" s="4">
        <v>2261137</v>
      </c>
      <c r="G42" s="4">
        <v>2306587</v>
      </c>
      <c r="H42" s="4">
        <v>2102719</v>
      </c>
      <c r="I42" s="4">
        <v>2303562</v>
      </c>
      <c r="J42" s="4">
        <v>2164960</v>
      </c>
      <c r="K42" s="4">
        <v>2194060</v>
      </c>
      <c r="L42" s="4">
        <v>2221107</v>
      </c>
      <c r="M42" s="42">
        <v>2258286</v>
      </c>
      <c r="N42" s="13">
        <f t="shared" si="0"/>
        <v>26693952</v>
      </c>
    </row>
    <row r="43" spans="1:14" s="17" customFormat="1" ht="24.75" customHeight="1" x14ac:dyDescent="0.2">
      <c r="A43" s="14" t="str">
        <f>'Pregnant Women Participating'!A43</f>
        <v>Midwest Region</v>
      </c>
      <c r="B43" s="16">
        <v>16278574</v>
      </c>
      <c r="C43" s="15">
        <v>24378031</v>
      </c>
      <c r="D43" s="15">
        <v>20681955</v>
      </c>
      <c r="E43" s="15">
        <v>16218408</v>
      </c>
      <c r="F43" s="15">
        <v>20482161</v>
      </c>
      <c r="G43" s="15">
        <v>24592590</v>
      </c>
      <c r="H43" s="15">
        <v>13887704</v>
      </c>
      <c r="I43" s="15">
        <v>22887290</v>
      </c>
      <c r="J43" s="15">
        <v>25604357</v>
      </c>
      <c r="K43" s="15">
        <v>21494743</v>
      </c>
      <c r="L43" s="15">
        <v>20637788</v>
      </c>
      <c r="M43" s="41">
        <v>17629952</v>
      </c>
      <c r="N43" s="16">
        <f t="shared" si="0"/>
        <v>244773553</v>
      </c>
    </row>
    <row r="44" spans="1:14" ht="12" customHeight="1" x14ac:dyDescent="0.2">
      <c r="A44" s="7" t="str">
        <f>'Pregnant Women Participating'!A44</f>
        <v>Arizona</v>
      </c>
      <c r="B44" s="13">
        <v>3354833</v>
      </c>
      <c r="C44" s="4">
        <v>3209304</v>
      </c>
      <c r="D44" s="4">
        <v>3329510</v>
      </c>
      <c r="E44" s="4">
        <v>3165795</v>
      </c>
      <c r="F44" s="4">
        <v>3319856</v>
      </c>
      <c r="G44" s="4">
        <v>3351198</v>
      </c>
      <c r="H44" s="4">
        <v>2428313</v>
      </c>
      <c r="I44" s="4">
        <v>2449648</v>
      </c>
      <c r="J44" s="4">
        <v>2281087</v>
      </c>
      <c r="K44" s="4">
        <v>2312521</v>
      </c>
      <c r="L44" s="4">
        <v>2333480</v>
      </c>
      <c r="M44" s="42">
        <v>2441147</v>
      </c>
      <c r="N44" s="13">
        <f t="shared" si="0"/>
        <v>33976692</v>
      </c>
    </row>
    <row r="45" spans="1:14" ht="12" customHeight="1" x14ac:dyDescent="0.2">
      <c r="A45" s="7" t="str">
        <f>'Pregnant Women Participating'!A45</f>
        <v>Arkansas</v>
      </c>
      <c r="B45" s="13">
        <v>1170897</v>
      </c>
      <c r="C45" s="4">
        <v>1180451</v>
      </c>
      <c r="D45" s="4">
        <v>1180398</v>
      </c>
      <c r="E45" s="4">
        <v>1144416</v>
      </c>
      <c r="F45" s="4">
        <v>1152507</v>
      </c>
      <c r="G45" s="4">
        <v>1155582</v>
      </c>
      <c r="H45" s="4">
        <v>1113617</v>
      </c>
      <c r="I45" s="4">
        <v>1132734</v>
      </c>
      <c r="J45" s="4">
        <v>1123219</v>
      </c>
      <c r="K45" s="4">
        <v>1241189</v>
      </c>
      <c r="L45" s="4">
        <v>1250148</v>
      </c>
      <c r="M45" s="42">
        <v>1254449</v>
      </c>
      <c r="N45" s="13">
        <f t="shared" si="0"/>
        <v>14099607</v>
      </c>
    </row>
    <row r="46" spans="1:14" ht="12" customHeight="1" x14ac:dyDescent="0.2">
      <c r="A46" s="7" t="str">
        <f>'Pregnant Women Participating'!A46</f>
        <v>Louisiana</v>
      </c>
      <c r="B46" s="13">
        <v>0</v>
      </c>
      <c r="C46" s="4">
        <v>2407310</v>
      </c>
      <c r="D46" s="4"/>
      <c r="E46" s="4">
        <v>7217553</v>
      </c>
      <c r="F46" s="4">
        <v>2396649</v>
      </c>
      <c r="G46" s="4">
        <v>2349756</v>
      </c>
      <c r="H46" s="4">
        <v>2340907</v>
      </c>
      <c r="I46" s="4">
        <v>2343221</v>
      </c>
      <c r="J46" s="4">
        <v>2314197</v>
      </c>
      <c r="K46" s="4">
        <v>2471394</v>
      </c>
      <c r="L46" s="4">
        <v>2480722</v>
      </c>
      <c r="M46" s="42">
        <v>2475713</v>
      </c>
      <c r="N46" s="13">
        <f t="shared" si="0"/>
        <v>28797422</v>
      </c>
    </row>
    <row r="47" spans="1:14" ht="12" customHeight="1" x14ac:dyDescent="0.2">
      <c r="A47" s="7" t="str">
        <f>'Pregnant Women Participating'!A47</f>
        <v>New Mexico</v>
      </c>
      <c r="B47" s="13">
        <v>559839</v>
      </c>
      <c r="C47" s="4">
        <v>567745</v>
      </c>
      <c r="D47" s="4">
        <v>577131</v>
      </c>
      <c r="E47" s="4">
        <v>568330</v>
      </c>
      <c r="F47" s="4">
        <v>577023</v>
      </c>
      <c r="G47" s="4">
        <v>581503</v>
      </c>
      <c r="H47" s="4">
        <v>586760</v>
      </c>
      <c r="I47" s="4">
        <v>582298</v>
      </c>
      <c r="J47" s="4">
        <v>583875</v>
      </c>
      <c r="K47" s="4">
        <v>639392</v>
      </c>
      <c r="L47" s="4">
        <v>641126</v>
      </c>
      <c r="M47" s="42">
        <v>643805</v>
      </c>
      <c r="N47" s="13">
        <f t="shared" si="0"/>
        <v>7108827</v>
      </c>
    </row>
    <row r="48" spans="1:14" ht="12" customHeight="1" x14ac:dyDescent="0.2">
      <c r="A48" s="7" t="str">
        <f>'Pregnant Women Participating'!A48</f>
        <v>Oklahoma</v>
      </c>
      <c r="B48" s="13">
        <v>1462669</v>
      </c>
      <c r="C48" s="4">
        <v>1516196</v>
      </c>
      <c r="D48" s="4">
        <v>1062458</v>
      </c>
      <c r="E48" s="4">
        <v>877622</v>
      </c>
      <c r="F48" s="4">
        <v>921893</v>
      </c>
      <c r="G48" s="4">
        <v>937791</v>
      </c>
      <c r="H48" s="4">
        <v>774925</v>
      </c>
      <c r="I48" s="4">
        <v>939017</v>
      </c>
      <c r="J48" s="4">
        <v>890159</v>
      </c>
      <c r="K48" s="4">
        <v>1028905</v>
      </c>
      <c r="L48" s="4">
        <v>1007328</v>
      </c>
      <c r="M48" s="42">
        <v>1025738</v>
      </c>
      <c r="N48" s="13">
        <f t="shared" si="0"/>
        <v>12444701</v>
      </c>
    </row>
    <row r="49" spans="1:14" ht="12" customHeight="1" x14ac:dyDescent="0.2">
      <c r="A49" s="7" t="str">
        <f>'Pregnant Women Participating'!A49</f>
        <v>Texas</v>
      </c>
      <c r="B49" s="13">
        <v>30123801</v>
      </c>
      <c r="C49" s="4">
        <v>19436237</v>
      </c>
      <c r="D49" s="4">
        <v>18174620</v>
      </c>
      <c r="E49" s="4">
        <v>20387777</v>
      </c>
      <c r="F49" s="4">
        <v>21025249</v>
      </c>
      <c r="G49" s="4">
        <v>19243812</v>
      </c>
      <c r="H49" s="4">
        <v>19803625</v>
      </c>
      <c r="I49" s="4">
        <v>24770271</v>
      </c>
      <c r="J49" s="4">
        <v>19261628</v>
      </c>
      <c r="K49" s="4">
        <v>22314326</v>
      </c>
      <c r="L49" s="4">
        <v>15242411</v>
      </c>
      <c r="M49" s="42">
        <v>18126535</v>
      </c>
      <c r="N49" s="13">
        <f t="shared" si="0"/>
        <v>247910292</v>
      </c>
    </row>
    <row r="50" spans="1:14" ht="12" customHeight="1" x14ac:dyDescent="0.2">
      <c r="A50" s="7" t="str">
        <f>'Pregnant Women Participating'!A50</f>
        <v>Utah</v>
      </c>
      <c r="B50" s="13">
        <v>810123</v>
      </c>
      <c r="C50" s="4">
        <v>792378</v>
      </c>
      <c r="D50" s="4">
        <v>814723</v>
      </c>
      <c r="E50" s="4">
        <v>794125</v>
      </c>
      <c r="F50" s="4">
        <v>809055</v>
      </c>
      <c r="G50" s="4">
        <v>810722</v>
      </c>
      <c r="H50" s="4">
        <v>581858</v>
      </c>
      <c r="I50" s="4">
        <v>587138</v>
      </c>
      <c r="J50" s="4">
        <v>576602</v>
      </c>
      <c r="K50" s="4">
        <v>579922</v>
      </c>
      <c r="L50" s="4">
        <v>619060</v>
      </c>
      <c r="M50" s="42">
        <v>622080</v>
      </c>
      <c r="N50" s="13">
        <f t="shared" si="0"/>
        <v>8397786</v>
      </c>
    </row>
    <row r="51" spans="1:14" ht="12" customHeight="1" x14ac:dyDescent="0.2">
      <c r="A51" s="7" t="str">
        <f>'Pregnant Women Participating'!A51</f>
        <v>Inter-Tribal Council, AZ</v>
      </c>
      <c r="B51" s="13">
        <v>150095</v>
      </c>
      <c r="C51" s="4">
        <v>147709</v>
      </c>
      <c r="D51" s="4">
        <v>160838</v>
      </c>
      <c r="E51" s="4">
        <v>142129</v>
      </c>
      <c r="F51" s="4">
        <v>155037</v>
      </c>
      <c r="G51" s="4">
        <v>148076</v>
      </c>
      <c r="H51" s="4">
        <v>103002</v>
      </c>
      <c r="I51" s="4">
        <v>121716</v>
      </c>
      <c r="J51" s="4">
        <v>108522</v>
      </c>
      <c r="K51" s="4">
        <v>113665</v>
      </c>
      <c r="L51" s="4">
        <v>118092</v>
      </c>
      <c r="M51" s="42">
        <v>120881</v>
      </c>
      <c r="N51" s="13">
        <f t="shared" si="0"/>
        <v>1589762</v>
      </c>
    </row>
    <row r="52" spans="1:14" ht="12" customHeight="1" x14ac:dyDescent="0.2">
      <c r="A52" s="7" t="str">
        <f>'Pregnant Women Participating'!A52</f>
        <v>Navajo Nation, AZ</v>
      </c>
      <c r="B52" s="13">
        <v>71392</v>
      </c>
      <c r="C52" s="4">
        <v>59052</v>
      </c>
      <c r="D52" s="4">
        <v>63435</v>
      </c>
      <c r="E52" s="4">
        <v>51976</v>
      </c>
      <c r="F52" s="4">
        <v>9294</v>
      </c>
      <c r="G52" s="4">
        <v>47182</v>
      </c>
      <c r="H52" s="4">
        <v>46024</v>
      </c>
      <c r="I52" s="4">
        <v>46710</v>
      </c>
      <c r="J52" s="4">
        <v>47369</v>
      </c>
      <c r="K52" s="4">
        <v>52277</v>
      </c>
      <c r="L52" s="4">
        <v>51701</v>
      </c>
      <c r="M52" s="42">
        <v>50398</v>
      </c>
      <c r="N52" s="13">
        <f t="shared" si="0"/>
        <v>596810</v>
      </c>
    </row>
    <row r="53" spans="1:14" ht="12" customHeight="1" x14ac:dyDescent="0.2">
      <c r="A53" s="7" t="str">
        <f>'Pregnant Women Participating'!A53</f>
        <v>Acoma, Canoncito &amp; Laguna, NM</v>
      </c>
      <c r="B53" s="13"/>
      <c r="C53" s="4"/>
      <c r="D53" s="4"/>
      <c r="E53" s="4"/>
      <c r="F53" s="4"/>
      <c r="G53" s="4"/>
      <c r="H53" s="4"/>
      <c r="I53" s="4"/>
      <c r="J53" s="4"/>
      <c r="K53" s="4"/>
      <c r="L53" s="4"/>
      <c r="M53" s="42"/>
      <c r="N53" s="13" t="str">
        <f t="shared" si="0"/>
        <v xml:space="preserve"> </v>
      </c>
    </row>
    <row r="54" spans="1:14" ht="12" customHeight="1" x14ac:dyDescent="0.2">
      <c r="A54" s="7" t="str">
        <f>'Pregnant Women Participating'!A54</f>
        <v>Eight Northern Pueblos, NM</v>
      </c>
      <c r="B54" s="13">
        <v>0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2"/>
      <c r="N54" s="13" t="str">
        <f t="shared" si="0"/>
        <v xml:space="preserve"> </v>
      </c>
    </row>
    <row r="55" spans="1:14" ht="12" customHeight="1" x14ac:dyDescent="0.2">
      <c r="A55" s="7" t="str">
        <f>'Pregnant Women Participating'!A55</f>
        <v>Five Sandoval Pueblos, NM</v>
      </c>
      <c r="B55" s="13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2">
        <v>0</v>
      </c>
      <c r="N55" s="13" t="str">
        <f t="shared" si="0"/>
        <v xml:space="preserve"> </v>
      </c>
    </row>
    <row r="56" spans="1:14" ht="12" customHeight="1" x14ac:dyDescent="0.2">
      <c r="A56" s="7" t="str">
        <f>'Pregnant Women Participating'!A56</f>
        <v>Isleta Pueblo, NM</v>
      </c>
      <c r="B56" s="13">
        <v>12899</v>
      </c>
      <c r="C56" s="4">
        <v>13442</v>
      </c>
      <c r="D56" s="4">
        <v>13677</v>
      </c>
      <c r="E56" s="4">
        <v>13926</v>
      </c>
      <c r="F56" s="4">
        <v>14502</v>
      </c>
      <c r="G56" s="4">
        <v>14103</v>
      </c>
      <c r="H56" s="4">
        <v>9799</v>
      </c>
      <c r="I56" s="4">
        <v>11020</v>
      </c>
      <c r="J56" s="4">
        <v>10538</v>
      </c>
      <c r="K56" s="4">
        <v>10068</v>
      </c>
      <c r="L56" s="4">
        <v>10609</v>
      </c>
      <c r="M56" s="42">
        <v>10010</v>
      </c>
      <c r="N56" s="13">
        <f t="shared" si="0"/>
        <v>144593</v>
      </c>
    </row>
    <row r="57" spans="1:14" ht="12" customHeight="1" x14ac:dyDescent="0.2">
      <c r="A57" s="7" t="str">
        <f>'Pregnant Women Participating'!A57</f>
        <v>San Felipe Pueblo, NM</v>
      </c>
      <c r="B57" s="13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2">
        <v>0</v>
      </c>
      <c r="N57" s="13" t="str">
        <f t="shared" si="0"/>
        <v xml:space="preserve"> </v>
      </c>
    </row>
    <row r="58" spans="1:14" ht="12" customHeight="1" x14ac:dyDescent="0.2">
      <c r="A58" s="7" t="str">
        <f>'Pregnant Women Participating'!A58</f>
        <v>Santo Domingo Tribe, NM</v>
      </c>
      <c r="B58" s="13"/>
      <c r="C58" s="4"/>
      <c r="D58" s="4"/>
      <c r="E58" s="4"/>
      <c r="F58" s="4"/>
      <c r="G58" s="4"/>
      <c r="H58" s="4"/>
      <c r="I58" s="4"/>
      <c r="J58" s="4"/>
      <c r="K58" s="4"/>
      <c r="L58" s="4"/>
      <c r="M58" s="42"/>
      <c r="N58" s="13" t="str">
        <f t="shared" si="0"/>
        <v xml:space="preserve"> </v>
      </c>
    </row>
    <row r="59" spans="1:14" ht="12" customHeight="1" x14ac:dyDescent="0.2">
      <c r="A59" s="7" t="str">
        <f>'Pregnant Women Participating'!A59</f>
        <v>Zuni Pueblo, NM</v>
      </c>
      <c r="B59" s="13">
        <v>3537</v>
      </c>
      <c r="C59" s="4">
        <v>0</v>
      </c>
      <c r="D59" s="4">
        <v>1983</v>
      </c>
      <c r="E59" s="4">
        <v>3784</v>
      </c>
      <c r="F59" s="4">
        <v>0</v>
      </c>
      <c r="G59" s="4">
        <v>1639</v>
      </c>
      <c r="H59" s="4">
        <v>2601</v>
      </c>
      <c r="I59" s="4">
        <v>901</v>
      </c>
      <c r="J59" s="4">
        <v>1893</v>
      </c>
      <c r="K59" s="4">
        <v>1784</v>
      </c>
      <c r="L59" s="4">
        <v>1622</v>
      </c>
      <c r="M59" s="42">
        <v>2611</v>
      </c>
      <c r="N59" s="13">
        <f t="shared" si="0"/>
        <v>22355</v>
      </c>
    </row>
    <row r="60" spans="1:14" ht="12" customHeight="1" x14ac:dyDescent="0.2">
      <c r="A60" s="7" t="str">
        <f>'Pregnant Women Participating'!A60</f>
        <v>Cherokee Nation, OK</v>
      </c>
      <c r="B60" s="13">
        <v>154861</v>
      </c>
      <c r="C60" s="4">
        <v>152752</v>
      </c>
      <c r="D60" s="4">
        <v>150049</v>
      </c>
      <c r="E60" s="4">
        <v>142434</v>
      </c>
      <c r="F60" s="4">
        <v>140959</v>
      </c>
      <c r="G60" s="4">
        <v>137770</v>
      </c>
      <c r="H60" s="4">
        <v>132393</v>
      </c>
      <c r="I60" s="4">
        <v>130438</v>
      </c>
      <c r="J60" s="4">
        <v>126976</v>
      </c>
      <c r="K60" s="4">
        <v>124407</v>
      </c>
      <c r="L60" s="4">
        <v>129807</v>
      </c>
      <c r="M60" s="42">
        <v>134173</v>
      </c>
      <c r="N60" s="13">
        <f t="shared" si="0"/>
        <v>1657019</v>
      </c>
    </row>
    <row r="61" spans="1:14" ht="12" customHeight="1" x14ac:dyDescent="0.2">
      <c r="A61" s="7" t="str">
        <f>'Pregnant Women Participating'!A61</f>
        <v>Chickasaw Nation, OK</v>
      </c>
      <c r="B61" s="13"/>
      <c r="C61" s="4">
        <v>96747</v>
      </c>
      <c r="D61" s="4">
        <v>51434</v>
      </c>
      <c r="E61" s="4">
        <v>48198</v>
      </c>
      <c r="F61" s="4">
        <v>48478</v>
      </c>
      <c r="G61" s="4">
        <v>48099</v>
      </c>
      <c r="H61" s="4">
        <v>41175</v>
      </c>
      <c r="I61" s="4">
        <v>47931</v>
      </c>
      <c r="J61" s="4">
        <v>44691</v>
      </c>
      <c r="K61" s="4">
        <v>51292</v>
      </c>
      <c r="L61" s="4">
        <v>49839</v>
      </c>
      <c r="M61" s="42">
        <v>51309</v>
      </c>
      <c r="N61" s="13">
        <f t="shared" si="0"/>
        <v>579193</v>
      </c>
    </row>
    <row r="62" spans="1:14" ht="12" customHeight="1" x14ac:dyDescent="0.2">
      <c r="A62" s="7" t="str">
        <f>'Pregnant Women Participating'!A62</f>
        <v>Choctaw Nation, OK</v>
      </c>
      <c r="B62" s="13">
        <v>240724</v>
      </c>
      <c r="C62" s="4">
        <v>261538</v>
      </c>
      <c r="D62" s="4">
        <v>273235</v>
      </c>
      <c r="E62" s="4">
        <v>252094</v>
      </c>
      <c r="F62" s="4">
        <v>255285</v>
      </c>
      <c r="G62" s="4">
        <v>247338</v>
      </c>
      <c r="H62" s="4">
        <v>214883</v>
      </c>
      <c r="I62" s="4">
        <v>260390</v>
      </c>
      <c r="J62" s="4">
        <v>253201</v>
      </c>
      <c r="K62" s="4">
        <v>250971</v>
      </c>
      <c r="L62" s="4">
        <v>246653</v>
      </c>
      <c r="M62" s="42">
        <v>246806</v>
      </c>
      <c r="N62" s="13">
        <f t="shared" si="0"/>
        <v>3003118</v>
      </c>
    </row>
    <row r="63" spans="1:14" ht="12" customHeight="1" x14ac:dyDescent="0.2">
      <c r="A63" s="7" t="str">
        <f>'Pregnant Women Participating'!A63</f>
        <v>Citizen Potawatomi Nation, OK</v>
      </c>
      <c r="B63" s="13">
        <v>19335</v>
      </c>
      <c r="C63" s="4">
        <v>17317</v>
      </c>
      <c r="D63" s="4">
        <v>21355</v>
      </c>
      <c r="E63" s="4">
        <v>16369</v>
      </c>
      <c r="F63" s="4">
        <v>17467</v>
      </c>
      <c r="G63" s="4">
        <v>18171</v>
      </c>
      <c r="H63" s="4">
        <v>15170</v>
      </c>
      <c r="I63" s="4">
        <v>16862</v>
      </c>
      <c r="J63" s="4">
        <v>16618</v>
      </c>
      <c r="K63" s="4">
        <v>20289</v>
      </c>
      <c r="L63" s="4">
        <v>20960</v>
      </c>
      <c r="M63" s="42">
        <v>20144</v>
      </c>
      <c r="N63" s="13">
        <f t="shared" si="0"/>
        <v>220057</v>
      </c>
    </row>
    <row r="64" spans="1:14" ht="12" customHeight="1" x14ac:dyDescent="0.2">
      <c r="A64" s="7" t="str">
        <f>'Pregnant Women Participating'!A64</f>
        <v>Inter-Tribal Council, OK</v>
      </c>
      <c r="B64" s="13">
        <v>3382</v>
      </c>
      <c r="C64" s="4">
        <v>3234</v>
      </c>
      <c r="D64" s="4">
        <v>3546</v>
      </c>
      <c r="E64" s="4">
        <v>3385</v>
      </c>
      <c r="F64" s="4">
        <v>3213</v>
      </c>
      <c r="G64" s="4">
        <v>3638</v>
      </c>
      <c r="H64" s="4">
        <v>2960</v>
      </c>
      <c r="I64" s="4">
        <v>4060</v>
      </c>
      <c r="J64" s="4">
        <v>3996</v>
      </c>
      <c r="K64" s="4">
        <v>4171</v>
      </c>
      <c r="L64" s="4">
        <v>4423</v>
      </c>
      <c r="M64" s="42">
        <v>4384</v>
      </c>
      <c r="N64" s="13">
        <f t="shared" si="0"/>
        <v>44392</v>
      </c>
    </row>
    <row r="65" spans="1:14" ht="12" customHeight="1" x14ac:dyDescent="0.2">
      <c r="A65" s="7" t="str">
        <f>'Pregnant Women Participating'!A65</f>
        <v>Muscogee Creek Nation, OK</v>
      </c>
      <c r="B65" s="13">
        <v>19165</v>
      </c>
      <c r="C65" s="4">
        <v>23945</v>
      </c>
      <c r="D65" s="4">
        <v>24201</v>
      </c>
      <c r="E65" s="4">
        <v>26526</v>
      </c>
      <c r="F65" s="4">
        <v>23003</v>
      </c>
      <c r="G65" s="4">
        <v>26542</v>
      </c>
      <c r="H65" s="4">
        <v>24868</v>
      </c>
      <c r="I65" s="4">
        <v>27267</v>
      </c>
      <c r="J65" s="4">
        <v>25929</v>
      </c>
      <c r="K65" s="4">
        <v>35248</v>
      </c>
      <c r="L65" s="4">
        <v>27982</v>
      </c>
      <c r="M65" s="42">
        <v>23522</v>
      </c>
      <c r="N65" s="13">
        <f t="shared" si="0"/>
        <v>308198</v>
      </c>
    </row>
    <row r="66" spans="1:14" ht="12" customHeight="1" x14ac:dyDescent="0.2">
      <c r="A66" s="7" t="str">
        <f>'Pregnant Women Participating'!A66</f>
        <v>Osage Tribal Council, OK</v>
      </c>
      <c r="B66" s="13">
        <v>170719</v>
      </c>
      <c r="C66" s="4"/>
      <c r="D66" s="4">
        <v>160274</v>
      </c>
      <c r="E66" s="4"/>
      <c r="F66" s="4"/>
      <c r="G66" s="4">
        <v>78555</v>
      </c>
      <c r="H66" s="4">
        <v>123091</v>
      </c>
      <c r="I66" s="4">
        <v>53009</v>
      </c>
      <c r="J66" s="4">
        <v>50444</v>
      </c>
      <c r="K66" s="4"/>
      <c r="L66" s="4">
        <v>107250</v>
      </c>
      <c r="M66" s="42">
        <v>55423</v>
      </c>
      <c r="N66" s="13">
        <f t="shared" si="0"/>
        <v>798765</v>
      </c>
    </row>
    <row r="67" spans="1:14" ht="12" customHeight="1" x14ac:dyDescent="0.2">
      <c r="A67" s="7" t="str">
        <f>'Pregnant Women Participating'!A67</f>
        <v>Otoe-Missouria Tribe, OK</v>
      </c>
      <c r="B67" s="13">
        <v>6458</v>
      </c>
      <c r="C67" s="4">
        <v>0</v>
      </c>
      <c r="D67" s="4">
        <v>4268</v>
      </c>
      <c r="E67" s="4">
        <v>4024</v>
      </c>
      <c r="F67" s="4">
        <v>4381</v>
      </c>
      <c r="G67" s="4">
        <v>4352</v>
      </c>
      <c r="H67" s="4">
        <v>3988</v>
      </c>
      <c r="I67" s="4">
        <v>5000</v>
      </c>
      <c r="J67" s="4">
        <v>5064</v>
      </c>
      <c r="K67" s="4">
        <v>6000</v>
      </c>
      <c r="L67" s="4">
        <v>0</v>
      </c>
      <c r="M67" s="42">
        <v>12016</v>
      </c>
      <c r="N67" s="13">
        <f t="shared" si="0"/>
        <v>55551</v>
      </c>
    </row>
    <row r="68" spans="1:14" ht="12" customHeight="1" x14ac:dyDescent="0.2">
      <c r="A68" s="7" t="str">
        <f>'Pregnant Women Participating'!A68</f>
        <v>Wichita, Caddo &amp; Delaware (WCD), OK</v>
      </c>
      <c r="B68" s="13">
        <v>85036</v>
      </c>
      <c r="C68" s="4">
        <v>0</v>
      </c>
      <c r="D68" s="4">
        <v>2654</v>
      </c>
      <c r="E68" s="4">
        <v>98955</v>
      </c>
      <c r="F68" s="4">
        <v>51479</v>
      </c>
      <c r="G68" s="4">
        <v>55265</v>
      </c>
      <c r="H68" s="4">
        <v>43923</v>
      </c>
      <c r="I68" s="4">
        <v>52139</v>
      </c>
      <c r="J68" s="4">
        <v>48127</v>
      </c>
      <c r="K68" s="4">
        <v>54267</v>
      </c>
      <c r="L68" s="4">
        <v>54480</v>
      </c>
      <c r="M68" s="42">
        <v>56774</v>
      </c>
      <c r="N68" s="13">
        <f t="shared" si="0"/>
        <v>603099</v>
      </c>
    </row>
    <row r="69" spans="1:14" s="17" customFormat="1" ht="24.75" customHeight="1" x14ac:dyDescent="0.2">
      <c r="A69" s="14" t="str">
        <f>'Pregnant Women Participating'!A69</f>
        <v>Southwest Region</v>
      </c>
      <c r="B69" s="16">
        <v>38419765</v>
      </c>
      <c r="C69" s="15">
        <v>29885357</v>
      </c>
      <c r="D69" s="15">
        <v>26069789</v>
      </c>
      <c r="E69" s="15">
        <v>34959418</v>
      </c>
      <c r="F69" s="15">
        <v>30925330</v>
      </c>
      <c r="G69" s="15">
        <v>29261094</v>
      </c>
      <c r="H69" s="15">
        <v>28393882</v>
      </c>
      <c r="I69" s="15">
        <v>33581770</v>
      </c>
      <c r="J69" s="15">
        <v>27774135</v>
      </c>
      <c r="K69" s="15">
        <v>31312088</v>
      </c>
      <c r="L69" s="15">
        <v>24397693</v>
      </c>
      <c r="M69" s="41">
        <v>27377918</v>
      </c>
      <c r="N69" s="16">
        <f t="shared" si="0"/>
        <v>362358239</v>
      </c>
    </row>
    <row r="70" spans="1:14" ht="12" customHeight="1" x14ac:dyDescent="0.2">
      <c r="A70" s="7" t="str">
        <f>'Pregnant Women Participating'!A70</f>
        <v>Colorado</v>
      </c>
      <c r="B70" s="13">
        <v>1650873</v>
      </c>
      <c r="C70" s="4">
        <v>1637049</v>
      </c>
      <c r="D70" s="4">
        <v>1641416</v>
      </c>
      <c r="E70" s="4">
        <v>1614209</v>
      </c>
      <c r="F70" s="4">
        <v>1612534</v>
      </c>
      <c r="G70" s="4">
        <v>1637675</v>
      </c>
      <c r="H70" s="4">
        <v>1607342</v>
      </c>
      <c r="I70" s="4">
        <v>1786925</v>
      </c>
      <c r="J70" s="4">
        <v>1772045</v>
      </c>
      <c r="K70" s="4">
        <v>1771580</v>
      </c>
      <c r="L70" s="4">
        <v>1763676</v>
      </c>
      <c r="M70" s="42">
        <v>1795134</v>
      </c>
      <c r="N70" s="13">
        <f t="shared" si="0"/>
        <v>20290458</v>
      </c>
    </row>
    <row r="71" spans="1:14" ht="12" customHeight="1" x14ac:dyDescent="0.2">
      <c r="A71" s="7" t="str">
        <f>'Pregnant Women Participating'!A71</f>
        <v>Kansas</v>
      </c>
      <c r="B71" s="13">
        <v>1151399</v>
      </c>
      <c r="C71" s="4">
        <v>1129795</v>
      </c>
      <c r="D71" s="4">
        <v>1181312</v>
      </c>
      <c r="E71" s="4">
        <v>1113121</v>
      </c>
      <c r="F71" s="4">
        <v>1181363</v>
      </c>
      <c r="G71" s="4">
        <v>1137633</v>
      </c>
      <c r="H71" s="4">
        <v>806606</v>
      </c>
      <c r="I71" s="4">
        <v>876309</v>
      </c>
      <c r="J71" s="4">
        <v>810244</v>
      </c>
      <c r="K71" s="4">
        <v>843821</v>
      </c>
      <c r="L71" s="4">
        <v>857898</v>
      </c>
      <c r="M71" s="42">
        <v>912564</v>
      </c>
      <c r="N71" s="13">
        <f t="shared" si="0"/>
        <v>12002065</v>
      </c>
    </row>
    <row r="72" spans="1:14" ht="12" customHeight="1" x14ac:dyDescent="0.2">
      <c r="A72" s="7" t="str">
        <f>'Pregnant Women Participating'!A72</f>
        <v>Missouri</v>
      </c>
      <c r="B72" s="13">
        <v>5117120</v>
      </c>
      <c r="C72" s="4">
        <v>2508613</v>
      </c>
      <c r="D72" s="4">
        <v>0</v>
      </c>
      <c r="E72" s="4">
        <v>2593063</v>
      </c>
      <c r="F72" s="4">
        <v>5023933</v>
      </c>
      <c r="G72" s="4">
        <v>2453358</v>
      </c>
      <c r="H72" s="4">
        <v>2393872</v>
      </c>
      <c r="I72" s="4">
        <v>2416060</v>
      </c>
      <c r="J72" s="4">
        <v>0</v>
      </c>
      <c r="K72" s="4">
        <v>5009919</v>
      </c>
      <c r="L72" s="4">
        <v>2574633</v>
      </c>
      <c r="M72" s="42">
        <v>0</v>
      </c>
      <c r="N72" s="13">
        <f t="shared" si="0"/>
        <v>30090571</v>
      </c>
    </row>
    <row r="73" spans="1:14" ht="12" customHeight="1" x14ac:dyDescent="0.2">
      <c r="A73" s="7" t="str">
        <f>'Pregnant Women Participating'!A73</f>
        <v>Montana</v>
      </c>
      <c r="B73" s="13">
        <v>0</v>
      </c>
      <c r="C73" s="4">
        <v>494792</v>
      </c>
      <c r="D73" s="4">
        <v>499839</v>
      </c>
      <c r="E73" s="4">
        <v>327138</v>
      </c>
      <c r="F73" s="4">
        <v>0</v>
      </c>
      <c r="G73" s="4">
        <v>246472</v>
      </c>
      <c r="H73" s="4">
        <v>357575</v>
      </c>
      <c r="I73" s="4">
        <v>0</v>
      </c>
      <c r="J73" s="4">
        <v>358210</v>
      </c>
      <c r="K73" s="4">
        <v>189251</v>
      </c>
      <c r="L73" s="4">
        <v>192855</v>
      </c>
      <c r="M73" s="42"/>
      <c r="N73" s="13">
        <f t="shared" si="0"/>
        <v>2666132</v>
      </c>
    </row>
    <row r="74" spans="1:14" ht="12" customHeight="1" x14ac:dyDescent="0.2">
      <c r="A74" s="7" t="str">
        <f>'Pregnant Women Participating'!A74</f>
        <v>Nebraska</v>
      </c>
      <c r="B74" s="13">
        <v>883725</v>
      </c>
      <c r="C74" s="4">
        <v>886511</v>
      </c>
      <c r="D74" s="4">
        <v>928205</v>
      </c>
      <c r="E74" s="4">
        <v>911397</v>
      </c>
      <c r="F74" s="4">
        <v>902478</v>
      </c>
      <c r="G74" s="4">
        <v>914353</v>
      </c>
      <c r="H74" s="4">
        <v>869280</v>
      </c>
      <c r="I74" s="4">
        <v>892375</v>
      </c>
      <c r="J74" s="4">
        <v>856023</v>
      </c>
      <c r="K74" s="4">
        <v>915809</v>
      </c>
      <c r="L74" s="4">
        <v>896860</v>
      </c>
      <c r="M74" s="42">
        <v>930134</v>
      </c>
      <c r="N74" s="13">
        <f t="shared" si="0"/>
        <v>10787150</v>
      </c>
    </row>
    <row r="75" spans="1:14" ht="12" customHeight="1" x14ac:dyDescent="0.2">
      <c r="A75" s="7" t="str">
        <f>'Pregnant Women Participating'!A75</f>
        <v>North Dakota</v>
      </c>
      <c r="B75" s="13">
        <v>0</v>
      </c>
      <c r="C75" s="4">
        <v>0</v>
      </c>
      <c r="D75" s="4">
        <v>485673</v>
      </c>
      <c r="E75" s="4">
        <v>493907</v>
      </c>
      <c r="F75" s="4">
        <v>0</v>
      </c>
      <c r="G75" s="4">
        <v>490914</v>
      </c>
      <c r="H75" s="4">
        <v>242001</v>
      </c>
      <c r="I75" s="4">
        <v>239583</v>
      </c>
      <c r="J75" s="4">
        <v>233752</v>
      </c>
      <c r="K75" s="4">
        <v>0</v>
      </c>
      <c r="L75" s="4">
        <v>496050</v>
      </c>
      <c r="M75" s="42">
        <v>258098</v>
      </c>
      <c r="N75" s="13">
        <f t="shared" si="0"/>
        <v>2939978</v>
      </c>
    </row>
    <row r="76" spans="1:14" ht="12" customHeight="1" x14ac:dyDescent="0.2">
      <c r="A76" s="7" t="str">
        <f>'Pregnant Women Participating'!A76</f>
        <v>South Dakota</v>
      </c>
      <c r="B76" s="13">
        <v>0</v>
      </c>
      <c r="C76" s="4">
        <v>310096</v>
      </c>
      <c r="D76" s="4">
        <v>331393</v>
      </c>
      <c r="E76" s="4">
        <v>0</v>
      </c>
      <c r="F76" s="4">
        <v>639644</v>
      </c>
      <c r="G76" s="4">
        <v>308635</v>
      </c>
      <c r="H76" s="4">
        <v>276196</v>
      </c>
      <c r="I76" s="4"/>
      <c r="J76" s="4">
        <v>328785</v>
      </c>
      <c r="K76" s="4">
        <v>593566</v>
      </c>
      <c r="L76" s="4">
        <v>287277</v>
      </c>
      <c r="M76" s="42">
        <v>300821</v>
      </c>
      <c r="N76" s="13">
        <f t="shared" si="0"/>
        <v>3376413</v>
      </c>
    </row>
    <row r="77" spans="1:14" ht="12" customHeight="1" x14ac:dyDescent="0.2">
      <c r="A77" s="7" t="str">
        <f>'Pregnant Women Participating'!A77</f>
        <v>Wyoming</v>
      </c>
      <c r="B77" s="13">
        <v>147103</v>
      </c>
      <c r="C77" s="4">
        <v>138045</v>
      </c>
      <c r="D77" s="4">
        <v>144600</v>
      </c>
      <c r="E77" s="4">
        <v>141573</v>
      </c>
      <c r="F77" s="4">
        <v>143914</v>
      </c>
      <c r="G77" s="4">
        <v>143400</v>
      </c>
      <c r="H77" s="4">
        <v>105587</v>
      </c>
      <c r="I77" s="4">
        <v>105461</v>
      </c>
      <c r="J77" s="4">
        <v>0</v>
      </c>
      <c r="K77" s="4">
        <v>199501</v>
      </c>
      <c r="L77" s="4">
        <v>111689</v>
      </c>
      <c r="M77" s="42">
        <v>113319</v>
      </c>
      <c r="N77" s="13">
        <f t="shared" si="0"/>
        <v>1494192</v>
      </c>
    </row>
    <row r="78" spans="1:14" ht="12" customHeight="1" x14ac:dyDescent="0.2">
      <c r="A78" s="7" t="str">
        <f>'Pregnant Women Participating'!A78</f>
        <v>Ute Mountain Ute Tribe, CO</v>
      </c>
      <c r="B78" s="13"/>
      <c r="C78" s="4"/>
      <c r="D78" s="4"/>
      <c r="E78" s="4"/>
      <c r="F78" s="4"/>
      <c r="G78" s="4"/>
      <c r="H78" s="4"/>
      <c r="I78" s="4"/>
      <c r="J78" s="4"/>
      <c r="K78" s="4"/>
      <c r="L78" s="4"/>
      <c r="M78" s="42"/>
      <c r="N78" s="13" t="str">
        <f t="shared" si="0"/>
        <v xml:space="preserve"> </v>
      </c>
    </row>
    <row r="79" spans="1:14" ht="12" customHeight="1" x14ac:dyDescent="0.2">
      <c r="A79" s="7" t="str">
        <f>'Pregnant Women Participating'!A79</f>
        <v>Omaha Sioux, NE</v>
      </c>
      <c r="B79" s="13">
        <v>0</v>
      </c>
      <c r="C79" s="4"/>
      <c r="D79" s="4"/>
      <c r="E79" s="4"/>
      <c r="F79" s="4"/>
      <c r="G79" s="4"/>
      <c r="H79" s="4"/>
      <c r="I79" s="4"/>
      <c r="J79" s="4"/>
      <c r="K79" s="4"/>
      <c r="L79" s="4"/>
      <c r="M79" s="42"/>
      <c r="N79" s="13" t="str">
        <f t="shared" si="0"/>
        <v xml:space="preserve"> </v>
      </c>
    </row>
    <row r="80" spans="1:14" ht="12" customHeight="1" x14ac:dyDescent="0.2">
      <c r="A80" s="7" t="str">
        <f>'Pregnant Women Participating'!A80</f>
        <v>Santee Sioux, NE</v>
      </c>
      <c r="B80" s="13"/>
      <c r="C80" s="4"/>
      <c r="D80" s="4"/>
      <c r="E80" s="4"/>
      <c r="F80" s="4"/>
      <c r="G80" s="4"/>
      <c r="H80" s="4"/>
      <c r="I80" s="4"/>
      <c r="J80" s="4"/>
      <c r="K80" s="4"/>
      <c r="L80" s="4"/>
      <c r="M80" s="42"/>
      <c r="N80" s="13" t="str">
        <f t="shared" si="0"/>
        <v xml:space="preserve"> </v>
      </c>
    </row>
    <row r="81" spans="1:14" ht="12" customHeight="1" x14ac:dyDescent="0.2">
      <c r="A81" s="7" t="str">
        <f>'Pregnant Women Participating'!A81</f>
        <v>Winnebago Tribe, NE</v>
      </c>
      <c r="B81" s="13"/>
      <c r="C81" s="4"/>
      <c r="D81" s="4"/>
      <c r="E81" s="4"/>
      <c r="F81" s="4"/>
      <c r="G81" s="4"/>
      <c r="H81" s="4"/>
      <c r="I81" s="4"/>
      <c r="J81" s="4"/>
      <c r="K81" s="4"/>
      <c r="L81" s="4"/>
      <c r="M81" s="42"/>
      <c r="N81" s="13" t="str">
        <f t="shared" si="0"/>
        <v xml:space="preserve"> </v>
      </c>
    </row>
    <row r="82" spans="1:14" ht="12" customHeight="1" x14ac:dyDescent="0.2">
      <c r="A82" s="7" t="str">
        <f>'Pregnant Women Participating'!A82</f>
        <v>Standing Rock Sioux Tribe, ND</v>
      </c>
      <c r="B82" s="13"/>
      <c r="C82" s="4"/>
      <c r="D82" s="4"/>
      <c r="E82" s="4"/>
      <c r="F82" s="4"/>
      <c r="G82" s="4"/>
      <c r="H82" s="4"/>
      <c r="I82" s="4">
        <v>14993</v>
      </c>
      <c r="J82" s="4">
        <v>1949</v>
      </c>
      <c r="K82" s="4">
        <v>2643</v>
      </c>
      <c r="L82" s="4">
        <v>2539</v>
      </c>
      <c r="M82" s="42">
        <v>3135</v>
      </c>
      <c r="N82" s="13">
        <f t="shared" si="0"/>
        <v>25259</v>
      </c>
    </row>
    <row r="83" spans="1:14" ht="12" customHeight="1" x14ac:dyDescent="0.2">
      <c r="A83" s="7" t="str">
        <f>'Pregnant Women Participating'!A83</f>
        <v>Three Affiliated Tribes, ND</v>
      </c>
      <c r="B83" s="13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2">
        <v>0</v>
      </c>
      <c r="N83" s="13" t="str">
        <f t="shared" si="0"/>
        <v xml:space="preserve"> </v>
      </c>
    </row>
    <row r="84" spans="1:14" ht="12" customHeight="1" x14ac:dyDescent="0.2">
      <c r="A84" s="7" t="str">
        <f>'Pregnant Women Participating'!A84</f>
        <v>Cheyenne River Sioux, SD</v>
      </c>
      <c r="B84" s="13">
        <v>12100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20942</v>
      </c>
      <c r="K84" s="4">
        <v>0</v>
      </c>
      <c r="L84" s="4">
        <v>0</v>
      </c>
      <c r="M84" s="42">
        <v>0</v>
      </c>
      <c r="N84" s="13">
        <f t="shared" si="0"/>
        <v>33042</v>
      </c>
    </row>
    <row r="85" spans="1:14" ht="12" customHeight="1" x14ac:dyDescent="0.2">
      <c r="A85" s="7" t="str">
        <f>'Pregnant Women Participating'!A85</f>
        <v>Rosebud Sioux, SD</v>
      </c>
      <c r="B85" s="13">
        <v>37302</v>
      </c>
      <c r="C85" s="4">
        <v>12004</v>
      </c>
      <c r="D85" s="4">
        <v>11560</v>
      </c>
      <c r="E85" s="4"/>
      <c r="F85" s="4">
        <v>16949</v>
      </c>
      <c r="G85" s="4">
        <v>16949</v>
      </c>
      <c r="H85" s="4">
        <v>10940</v>
      </c>
      <c r="I85" s="4">
        <v>10088</v>
      </c>
      <c r="J85" s="4">
        <v>12325</v>
      </c>
      <c r="K85" s="4">
        <v>12962</v>
      </c>
      <c r="L85" s="4">
        <v>0</v>
      </c>
      <c r="M85" s="42">
        <v>27885</v>
      </c>
      <c r="N85" s="13">
        <f t="shared" si="0"/>
        <v>168964</v>
      </c>
    </row>
    <row r="86" spans="1:14" ht="12" customHeight="1" x14ac:dyDescent="0.2">
      <c r="A86" s="7" t="str">
        <f>'Pregnant Women Participating'!A86</f>
        <v>Northern Arapahoe, WY</v>
      </c>
      <c r="B86" s="13"/>
      <c r="C86" s="4"/>
      <c r="D86" s="4"/>
      <c r="E86" s="4"/>
      <c r="F86" s="4"/>
      <c r="G86" s="4"/>
      <c r="H86" s="4"/>
      <c r="I86" s="4"/>
      <c r="J86" s="4"/>
      <c r="K86" s="4"/>
      <c r="L86" s="4"/>
      <c r="M86" s="42"/>
      <c r="N86" s="13" t="str">
        <f t="shared" si="0"/>
        <v xml:space="preserve"> </v>
      </c>
    </row>
    <row r="87" spans="1:14" ht="12" customHeight="1" x14ac:dyDescent="0.2">
      <c r="A87" s="7" t="str">
        <f>'Pregnant Women Participating'!A87</f>
        <v>Shoshone Tribe, WY</v>
      </c>
      <c r="B87" s="13"/>
      <c r="C87" s="4"/>
      <c r="D87" s="4"/>
      <c r="E87" s="4"/>
      <c r="F87" s="4"/>
      <c r="G87" s="4"/>
      <c r="H87" s="4"/>
      <c r="I87" s="4"/>
      <c r="J87" s="4"/>
      <c r="K87" s="4"/>
      <c r="L87" s="4"/>
      <c r="M87" s="42"/>
      <c r="N87" s="13" t="str">
        <f t="shared" si="0"/>
        <v xml:space="preserve"> </v>
      </c>
    </row>
    <row r="88" spans="1:14" s="17" customFormat="1" ht="24.75" customHeight="1" x14ac:dyDescent="0.2">
      <c r="A88" s="14" t="str">
        <f>'Pregnant Women Participating'!A88</f>
        <v>Mountain Plains</v>
      </c>
      <c r="B88" s="16">
        <v>8999622</v>
      </c>
      <c r="C88" s="15">
        <v>7116905</v>
      </c>
      <c r="D88" s="15">
        <v>5223998</v>
      </c>
      <c r="E88" s="15">
        <v>7194408</v>
      </c>
      <c r="F88" s="15">
        <v>9520815</v>
      </c>
      <c r="G88" s="15">
        <v>7349389</v>
      </c>
      <c r="H88" s="15">
        <v>6669399</v>
      </c>
      <c r="I88" s="15">
        <v>6341794</v>
      </c>
      <c r="J88" s="15">
        <v>4394275</v>
      </c>
      <c r="K88" s="15">
        <v>9539052</v>
      </c>
      <c r="L88" s="15">
        <v>7183477</v>
      </c>
      <c r="M88" s="41">
        <v>4341090</v>
      </c>
      <c r="N88" s="16">
        <f t="shared" si="0"/>
        <v>83874224</v>
      </c>
    </row>
    <row r="89" spans="1:14" ht="12" customHeight="1" x14ac:dyDescent="0.2">
      <c r="A89" s="8" t="str">
        <f>'Pregnant Women Participating'!A89</f>
        <v>Alaska</v>
      </c>
      <c r="B89" s="13">
        <v>0</v>
      </c>
      <c r="C89" s="4">
        <v>0</v>
      </c>
      <c r="D89" s="4">
        <v>0</v>
      </c>
      <c r="E89" s="4">
        <v>422124</v>
      </c>
      <c r="F89" s="4">
        <v>213930</v>
      </c>
      <c r="G89" s="4">
        <v>202665</v>
      </c>
      <c r="H89" s="4">
        <v>152170</v>
      </c>
      <c r="I89" s="4">
        <v>158180</v>
      </c>
      <c r="J89" s="4">
        <v>157996</v>
      </c>
      <c r="K89" s="4">
        <v>154557</v>
      </c>
      <c r="L89" s="4">
        <v>156372</v>
      </c>
      <c r="M89" s="42">
        <v>163147</v>
      </c>
      <c r="N89" s="13">
        <f t="shared" si="0"/>
        <v>1781141</v>
      </c>
    </row>
    <row r="90" spans="1:14" ht="12" customHeight="1" x14ac:dyDescent="0.2">
      <c r="A90" s="8" t="str">
        <f>'Pregnant Women Participating'!A90</f>
        <v>American Samoa</v>
      </c>
      <c r="B90" s="13">
        <v>83415</v>
      </c>
      <c r="C90" s="4">
        <v>80339</v>
      </c>
      <c r="D90" s="4">
        <v>84573</v>
      </c>
      <c r="E90" s="4">
        <v>81018</v>
      </c>
      <c r="F90" s="4">
        <v>73150</v>
      </c>
      <c r="G90" s="4">
        <v>59659</v>
      </c>
      <c r="H90" s="4">
        <v>54925</v>
      </c>
      <c r="I90" s="4">
        <v>55811</v>
      </c>
      <c r="J90" s="4">
        <v>57380</v>
      </c>
      <c r="K90" s="4">
        <v>60680</v>
      </c>
      <c r="L90" s="4">
        <v>61267</v>
      </c>
      <c r="M90" s="42">
        <v>66093</v>
      </c>
      <c r="N90" s="13">
        <f t="shared" si="0"/>
        <v>818310</v>
      </c>
    </row>
    <row r="91" spans="1:14" ht="12" customHeight="1" x14ac:dyDescent="0.2">
      <c r="A91" s="8" t="str">
        <f>'Pregnant Women Participating'!A91</f>
        <v>California</v>
      </c>
      <c r="B91" s="13">
        <v>15790110</v>
      </c>
      <c r="C91" s="4">
        <v>15050391</v>
      </c>
      <c r="D91" s="4">
        <v>16298727</v>
      </c>
      <c r="E91" s="4">
        <v>14955752</v>
      </c>
      <c r="F91" s="4">
        <v>16080585</v>
      </c>
      <c r="G91" s="4">
        <v>15978951</v>
      </c>
      <c r="H91" s="4">
        <v>13850441</v>
      </c>
      <c r="I91" s="4">
        <v>16017589</v>
      </c>
      <c r="J91" s="4">
        <v>14915606</v>
      </c>
      <c r="K91" s="4">
        <v>15282940</v>
      </c>
      <c r="L91" s="4">
        <v>15325829</v>
      </c>
      <c r="M91" s="42">
        <v>16383482</v>
      </c>
      <c r="N91" s="13">
        <f t="shared" si="0"/>
        <v>185930403</v>
      </c>
    </row>
    <row r="92" spans="1:14" ht="12" customHeight="1" x14ac:dyDescent="0.2">
      <c r="A92" s="8" t="str">
        <f>'Pregnant Women Participating'!A92</f>
        <v>Guam</v>
      </c>
      <c r="B92" s="13">
        <v>142210</v>
      </c>
      <c r="C92" s="4">
        <v>145915</v>
      </c>
      <c r="D92" s="4">
        <v>148157</v>
      </c>
      <c r="E92" s="4">
        <v>144950</v>
      </c>
      <c r="F92" s="4">
        <v>147926</v>
      </c>
      <c r="G92" s="4">
        <v>150429</v>
      </c>
      <c r="H92" s="4">
        <v>107101</v>
      </c>
      <c r="I92" s="4">
        <v>109431</v>
      </c>
      <c r="J92" s="4">
        <v>103986</v>
      </c>
      <c r="K92" s="4">
        <v>103927</v>
      </c>
      <c r="L92" s="4">
        <v>110108</v>
      </c>
      <c r="M92" s="42">
        <v>111502</v>
      </c>
      <c r="N92" s="13">
        <f t="shared" si="0"/>
        <v>1525642</v>
      </c>
    </row>
    <row r="93" spans="1:14" ht="12" customHeight="1" x14ac:dyDescent="0.2">
      <c r="A93" s="8" t="str">
        <f>'Pregnant Women Participating'!A93</f>
        <v>Hawaii</v>
      </c>
      <c r="B93" s="13">
        <v>472476</v>
      </c>
      <c r="C93" s="4">
        <v>449362</v>
      </c>
      <c r="D93" s="4">
        <v>492315</v>
      </c>
      <c r="E93" s="4">
        <v>435915</v>
      </c>
      <c r="F93" s="4">
        <v>479777</v>
      </c>
      <c r="G93" s="4">
        <v>464734</v>
      </c>
      <c r="H93" s="4">
        <v>330287</v>
      </c>
      <c r="I93" s="4">
        <v>361650</v>
      </c>
      <c r="J93" s="4">
        <v>322858</v>
      </c>
      <c r="K93" s="4">
        <v>336794</v>
      </c>
      <c r="L93" s="4">
        <v>336797</v>
      </c>
      <c r="M93" s="42">
        <v>371900</v>
      </c>
      <c r="N93" s="13">
        <f t="shared" si="0"/>
        <v>4854865</v>
      </c>
    </row>
    <row r="94" spans="1:14" ht="12" customHeight="1" x14ac:dyDescent="0.2">
      <c r="A94" s="8" t="str">
        <f>'Pregnant Women Participating'!A94</f>
        <v>Idaho</v>
      </c>
      <c r="B94" s="13">
        <v>539071</v>
      </c>
      <c r="C94" s="4">
        <v>532097</v>
      </c>
      <c r="D94" s="4">
        <v>542022</v>
      </c>
      <c r="E94" s="4">
        <v>529078</v>
      </c>
      <c r="F94" s="4">
        <v>522534</v>
      </c>
      <c r="G94" s="4">
        <v>517024</v>
      </c>
      <c r="H94" s="4">
        <v>375758</v>
      </c>
      <c r="I94" s="4">
        <v>377620</v>
      </c>
      <c r="J94" s="4">
        <v>379870</v>
      </c>
      <c r="K94" s="4">
        <v>373220</v>
      </c>
      <c r="L94" s="4">
        <v>395365</v>
      </c>
      <c r="M94" s="42"/>
      <c r="N94" s="13">
        <f t="shared" si="0"/>
        <v>5083659</v>
      </c>
    </row>
    <row r="95" spans="1:14" ht="12" customHeight="1" x14ac:dyDescent="0.2">
      <c r="A95" s="8" t="str">
        <f>'Pregnant Women Participating'!A95</f>
        <v>Nevada</v>
      </c>
      <c r="B95" s="13">
        <v>1368081</v>
      </c>
      <c r="C95" s="4">
        <v>1324929</v>
      </c>
      <c r="D95" s="4">
        <v>1354133</v>
      </c>
      <c r="E95" s="4">
        <v>1332440</v>
      </c>
      <c r="F95" s="4">
        <v>977962</v>
      </c>
      <c r="G95" s="4">
        <v>988068</v>
      </c>
      <c r="H95" s="4">
        <v>978490</v>
      </c>
      <c r="I95" s="4">
        <v>996471</v>
      </c>
      <c r="J95" s="4">
        <v>1045950</v>
      </c>
      <c r="K95" s="4">
        <v>1075667</v>
      </c>
      <c r="L95" s="4">
        <v>1063111</v>
      </c>
      <c r="M95" s="42">
        <v>753231</v>
      </c>
      <c r="N95" s="13">
        <f t="shared" si="0"/>
        <v>13258533</v>
      </c>
    </row>
    <row r="96" spans="1:14" ht="12" customHeight="1" x14ac:dyDescent="0.2">
      <c r="A96" s="8" t="str">
        <f>'Pregnant Women Participating'!A96</f>
        <v>Oregon</v>
      </c>
      <c r="B96" s="13">
        <v>1216977</v>
      </c>
      <c r="C96" s="4">
        <v>1212338</v>
      </c>
      <c r="D96" s="4">
        <v>391237</v>
      </c>
      <c r="E96" s="4">
        <v>2470209</v>
      </c>
      <c r="F96" s="4">
        <v>1220999</v>
      </c>
      <c r="G96" s="4">
        <v>1215020</v>
      </c>
      <c r="H96" s="4">
        <v>892163</v>
      </c>
      <c r="I96" s="4">
        <v>892613</v>
      </c>
      <c r="J96" s="4">
        <v>886267</v>
      </c>
      <c r="K96" s="4">
        <v>882553</v>
      </c>
      <c r="L96" s="4">
        <v>947933</v>
      </c>
      <c r="M96" s="42">
        <v>950919</v>
      </c>
      <c r="N96" s="13">
        <f t="shared" si="0"/>
        <v>13179228</v>
      </c>
    </row>
    <row r="97" spans="1:14" ht="12" customHeight="1" x14ac:dyDescent="0.2">
      <c r="A97" s="8" t="str">
        <f>'Pregnant Women Participating'!A97</f>
        <v>Washington</v>
      </c>
      <c r="B97" s="13">
        <v>2263403</v>
      </c>
      <c r="C97" s="4">
        <v>2171178</v>
      </c>
      <c r="D97" s="4">
        <v>0</v>
      </c>
      <c r="E97" s="4">
        <v>4488229</v>
      </c>
      <c r="F97" s="4">
        <v>2223941</v>
      </c>
      <c r="G97" s="4">
        <v>2194100</v>
      </c>
      <c r="H97" s="4">
        <v>1522728</v>
      </c>
      <c r="I97" s="4">
        <v>1766572</v>
      </c>
      <c r="J97" s="4">
        <v>1731451</v>
      </c>
      <c r="K97" s="4">
        <v>1731451</v>
      </c>
      <c r="L97" s="4">
        <v>1835733</v>
      </c>
      <c r="M97" s="42">
        <v>0</v>
      </c>
      <c r="N97" s="13">
        <f t="shared" si="0"/>
        <v>21928786</v>
      </c>
    </row>
    <row r="98" spans="1:14" ht="12" customHeight="1" x14ac:dyDescent="0.2">
      <c r="A98" s="8" t="str">
        <f>'Pregnant Women Participating'!A98</f>
        <v>Northern Marianas</v>
      </c>
      <c r="B98" s="13">
        <v>40594</v>
      </c>
      <c r="C98" s="4">
        <v>41165</v>
      </c>
      <c r="D98" s="4">
        <v>40063</v>
      </c>
      <c r="E98" s="4">
        <v>42972</v>
      </c>
      <c r="F98" s="4">
        <v>46215</v>
      </c>
      <c r="G98" s="4">
        <v>46738</v>
      </c>
      <c r="H98" s="4">
        <v>31961</v>
      </c>
      <c r="I98" s="4">
        <v>33730</v>
      </c>
      <c r="J98" s="4">
        <v>34663</v>
      </c>
      <c r="K98" s="4">
        <v>34601</v>
      </c>
      <c r="L98" s="4">
        <v>36425</v>
      </c>
      <c r="M98" s="42">
        <v>38299</v>
      </c>
      <c r="N98" s="13">
        <f t="shared" si="0"/>
        <v>467426</v>
      </c>
    </row>
    <row r="99" spans="1:14" ht="12" customHeight="1" x14ac:dyDescent="0.2">
      <c r="A99" s="8" t="str">
        <f>'Pregnant Women Participating'!A99</f>
        <v>Inter-Tribal Council, NV</v>
      </c>
      <c r="B99" s="13">
        <v>11133</v>
      </c>
      <c r="C99" s="4">
        <v>0</v>
      </c>
      <c r="D99" s="4">
        <v>12628</v>
      </c>
      <c r="E99" s="4">
        <v>6222</v>
      </c>
      <c r="F99" s="4">
        <v>0</v>
      </c>
      <c r="G99" s="4">
        <v>12266</v>
      </c>
      <c r="H99" s="4">
        <v>5805</v>
      </c>
      <c r="I99" s="4">
        <v>5398</v>
      </c>
      <c r="J99" s="4">
        <v>0</v>
      </c>
      <c r="K99" s="4">
        <v>6411</v>
      </c>
      <c r="L99" s="4">
        <v>6859</v>
      </c>
      <c r="M99" s="42"/>
      <c r="N99" s="13">
        <f t="shared" si="0"/>
        <v>66722</v>
      </c>
    </row>
    <row r="100" spans="1:14" s="17" customFormat="1" ht="24.75" customHeight="1" x14ac:dyDescent="0.2">
      <c r="A100" s="14" t="str">
        <f>'Pregnant Women Participating'!A100</f>
        <v>Western Region</v>
      </c>
      <c r="B100" s="16">
        <v>21927470</v>
      </c>
      <c r="C100" s="15">
        <v>21007714</v>
      </c>
      <c r="D100" s="15">
        <v>19363855</v>
      </c>
      <c r="E100" s="15">
        <v>24908909</v>
      </c>
      <c r="F100" s="15">
        <v>21987019</v>
      </c>
      <c r="G100" s="15">
        <v>21829654</v>
      </c>
      <c r="H100" s="15">
        <v>18301829</v>
      </c>
      <c r="I100" s="15">
        <v>20775065</v>
      </c>
      <c r="J100" s="15">
        <v>19636027</v>
      </c>
      <c r="K100" s="15">
        <v>20042801</v>
      </c>
      <c r="L100" s="15">
        <v>20275799</v>
      </c>
      <c r="M100" s="41">
        <v>18838573</v>
      </c>
      <c r="N100" s="16">
        <f t="shared" si="0"/>
        <v>248894715</v>
      </c>
    </row>
    <row r="101" spans="1:14" s="31" customFormat="1" ht="16.5" customHeight="1" thickBot="1" x14ac:dyDescent="0.25">
      <c r="A101" s="28" t="str">
        <f>'Pregnant Women Participating'!A101</f>
        <v>TOTAL</v>
      </c>
      <c r="B101" s="29">
        <v>151253151</v>
      </c>
      <c r="C101" s="30">
        <v>123327759</v>
      </c>
      <c r="D101" s="30">
        <v>122824890</v>
      </c>
      <c r="E101" s="30">
        <v>150823155</v>
      </c>
      <c r="F101" s="30">
        <v>136623194</v>
      </c>
      <c r="G101" s="30">
        <v>145451330</v>
      </c>
      <c r="H101" s="30">
        <v>118780264</v>
      </c>
      <c r="I101" s="30">
        <v>136159687</v>
      </c>
      <c r="J101" s="30">
        <v>140570946</v>
      </c>
      <c r="K101" s="30">
        <v>143498271</v>
      </c>
      <c r="L101" s="30">
        <v>130204466</v>
      </c>
      <c r="M101" s="44">
        <v>127974012</v>
      </c>
      <c r="N101" s="29">
        <f t="shared" si="0"/>
        <v>1627491125</v>
      </c>
    </row>
    <row r="102" spans="1:14" ht="12.75" customHeight="1" thickTop="1" x14ac:dyDescent="0.2">
      <c r="A102" s="9"/>
    </row>
    <row r="103" spans="1:14" x14ac:dyDescent="0.2">
      <c r="A103" s="9"/>
    </row>
    <row r="104" spans="1:14" customFormat="1" ht="12.75" x14ac:dyDescent="0.2">
      <c r="A104" s="10" t="s">
        <v>1</v>
      </c>
    </row>
  </sheetData>
  <phoneticPr fontId="1" type="noConversion"/>
  <pageMargins left="0.5" right="0.5" top="0.5" bottom="0.5" header="0.5" footer="0.3"/>
  <pageSetup scale="90" fitToHeight="0" orientation="landscape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1">
    <pageSetUpPr fitToPage="1"/>
  </sheetPr>
  <dimension ref="A1:B104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2" width="19.7109375" style="3" customWidth="1"/>
    <col min="3" max="16384" width="9.140625" style="3"/>
  </cols>
  <sheetData>
    <row r="1" spans="1:2" ht="12" customHeight="1" x14ac:dyDescent="0.2">
      <c r="A1" s="10" t="s">
        <v>3</v>
      </c>
      <c r="B1" s="2"/>
    </row>
    <row r="2" spans="1:2" ht="12" customHeight="1" x14ac:dyDescent="0.2">
      <c r="A2" s="10" t="str">
        <f>'Pregnant Women Participating'!A2</f>
        <v>FISCAL YEAR 2025</v>
      </c>
      <c r="B2" s="2"/>
    </row>
    <row r="3" spans="1:2" ht="12" customHeight="1" x14ac:dyDescent="0.2">
      <c r="A3" s="1" t="str">
        <f>'Pregnant Women Participating'!A3</f>
        <v>Data as of December 12, 2025</v>
      </c>
      <c r="B3" s="2"/>
    </row>
    <row r="4" spans="1:2" ht="12" customHeight="1" x14ac:dyDescent="0.2">
      <c r="A4" s="2"/>
      <c r="B4" s="21"/>
    </row>
    <row r="5" spans="1:2" ht="24" customHeight="1" x14ac:dyDescent="0.2">
      <c r="A5" s="6" t="s">
        <v>0</v>
      </c>
      <c r="B5" s="11" t="s">
        <v>138</v>
      </c>
    </row>
    <row r="6" spans="1:2" ht="12" customHeight="1" x14ac:dyDescent="0.2">
      <c r="A6" s="7" t="str">
        <f>'Pregnant Women Participating'!A6</f>
        <v>Connecticut</v>
      </c>
      <c r="B6" s="4">
        <v>13341293</v>
      </c>
    </row>
    <row r="7" spans="1:2" ht="12" customHeight="1" x14ac:dyDescent="0.2">
      <c r="A7" s="7" t="str">
        <f>'Pregnant Women Participating'!A7</f>
        <v>Maine</v>
      </c>
      <c r="B7" s="4">
        <v>7684500</v>
      </c>
    </row>
    <row r="8" spans="1:2" ht="12" customHeight="1" x14ac:dyDescent="0.2">
      <c r="A8" s="7" t="str">
        <f>'Pregnant Women Participating'!A8</f>
        <v>Massachusetts</v>
      </c>
      <c r="B8" s="4">
        <v>33052253</v>
      </c>
    </row>
    <row r="9" spans="1:2" ht="12" customHeight="1" x14ac:dyDescent="0.2">
      <c r="A9" s="7" t="str">
        <f>'Pregnant Women Participating'!A9</f>
        <v>New Hampshire</v>
      </c>
      <c r="B9" s="4">
        <v>4364159</v>
      </c>
    </row>
    <row r="10" spans="1:2" ht="12" customHeight="1" x14ac:dyDescent="0.2">
      <c r="A10" s="7" t="str">
        <f>'Pregnant Women Participating'!A10</f>
        <v>New York</v>
      </c>
      <c r="B10" s="4">
        <v>143382733</v>
      </c>
    </row>
    <row r="11" spans="1:2" ht="12" customHeight="1" x14ac:dyDescent="0.2">
      <c r="A11" s="7" t="str">
        <f>'Pregnant Women Participating'!A11</f>
        <v>Rhode Island</v>
      </c>
      <c r="B11" s="4">
        <v>7362876</v>
      </c>
    </row>
    <row r="12" spans="1:2" ht="12" customHeight="1" x14ac:dyDescent="0.2">
      <c r="A12" s="7" t="str">
        <f>'Pregnant Women Participating'!A12</f>
        <v>Vermont</v>
      </c>
      <c r="B12" s="4">
        <v>5889543.2726999996</v>
      </c>
    </row>
    <row r="13" spans="1:2" ht="12" customHeight="1" x14ac:dyDescent="0.2">
      <c r="A13" s="7" t="str">
        <f>'Pregnant Women Participating'!A13</f>
        <v>Virgin Islands</v>
      </c>
      <c r="B13" s="4">
        <v>2355542</v>
      </c>
    </row>
    <row r="14" spans="1:2" ht="12" customHeight="1" x14ac:dyDescent="0.2">
      <c r="A14" s="7" t="str">
        <f>'Pregnant Women Participating'!A14</f>
        <v>Pleasant Point, ME</v>
      </c>
      <c r="B14" s="4">
        <v>68305</v>
      </c>
    </row>
    <row r="15" spans="1:2" s="17" customFormat="1" ht="24.75" customHeight="1" x14ac:dyDescent="0.2">
      <c r="A15" s="14" t="str">
        <f>'Pregnant Women Participating'!A15</f>
        <v>Northeast Region</v>
      </c>
      <c r="B15" s="15">
        <v>217501204.27270001</v>
      </c>
    </row>
    <row r="16" spans="1:2" ht="12" customHeight="1" x14ac:dyDescent="0.2">
      <c r="A16" s="7" t="str">
        <f>'Pregnant Women Participating'!A16</f>
        <v>Delaware</v>
      </c>
      <c r="B16" s="4">
        <v>6262884</v>
      </c>
    </row>
    <row r="17" spans="1:2" ht="12" customHeight="1" x14ac:dyDescent="0.2">
      <c r="A17" s="7" t="str">
        <f>'Pregnant Women Participating'!A17</f>
        <v>District of Columbia</v>
      </c>
      <c r="B17" s="4">
        <v>6840072</v>
      </c>
    </row>
    <row r="18" spans="1:2" ht="12" customHeight="1" x14ac:dyDescent="0.2">
      <c r="A18" s="7" t="str">
        <f>'Pregnant Women Participating'!A18</f>
        <v>Maryland</v>
      </c>
      <c r="B18" s="4">
        <v>42217109</v>
      </c>
    </row>
    <row r="19" spans="1:2" ht="12" customHeight="1" x14ac:dyDescent="0.2">
      <c r="A19" s="7" t="str">
        <f>'Pregnant Women Participating'!A19</f>
        <v>New Jersey</v>
      </c>
      <c r="B19" s="4">
        <v>49364457</v>
      </c>
    </row>
    <row r="20" spans="1:2" ht="12" customHeight="1" x14ac:dyDescent="0.2">
      <c r="A20" s="7" t="str">
        <f>'Pregnant Women Participating'!A20</f>
        <v>Pennsylvania</v>
      </c>
      <c r="B20" s="4">
        <v>65544149</v>
      </c>
    </row>
    <row r="21" spans="1:2" ht="12" customHeight="1" x14ac:dyDescent="0.2">
      <c r="A21" s="7" t="str">
        <f>'Pregnant Women Participating'!A21</f>
        <v>Puerto Rico</v>
      </c>
      <c r="B21" s="4">
        <v>36703811</v>
      </c>
    </row>
    <row r="22" spans="1:2" ht="12" customHeight="1" x14ac:dyDescent="0.2">
      <c r="A22" s="7" t="str">
        <f>'Pregnant Women Participating'!A22</f>
        <v>Virginia</v>
      </c>
      <c r="B22" s="4">
        <v>36231683</v>
      </c>
    </row>
    <row r="23" spans="1:2" ht="12" customHeight="1" x14ac:dyDescent="0.2">
      <c r="A23" s="7" t="str">
        <f>'Pregnant Women Participating'!A23</f>
        <v>West Virginia</v>
      </c>
      <c r="B23" s="4">
        <v>16559936</v>
      </c>
    </row>
    <row r="24" spans="1:2" s="17" customFormat="1" ht="24.75" customHeight="1" x14ac:dyDescent="0.2">
      <c r="A24" s="14" t="str">
        <f>'Pregnant Women Participating'!A24</f>
        <v>Mid-Atlantic Region</v>
      </c>
      <c r="B24" s="15">
        <v>259724101</v>
      </c>
    </row>
    <row r="25" spans="1:2" ht="12" customHeight="1" x14ac:dyDescent="0.2">
      <c r="A25" s="7" t="str">
        <f>'Pregnant Women Participating'!A25</f>
        <v>Alabama</v>
      </c>
      <c r="B25" s="4">
        <v>27370171</v>
      </c>
    </row>
    <row r="26" spans="1:2" ht="12" customHeight="1" x14ac:dyDescent="0.2">
      <c r="A26" s="7" t="str">
        <f>'Pregnant Women Participating'!A26</f>
        <v>Florida</v>
      </c>
      <c r="B26" s="4">
        <v>129159533</v>
      </c>
    </row>
    <row r="27" spans="1:2" ht="12" customHeight="1" x14ac:dyDescent="0.2">
      <c r="A27" s="7" t="str">
        <f>'Pregnant Women Participating'!A27</f>
        <v>Georgia</v>
      </c>
      <c r="B27" s="4">
        <v>72743645</v>
      </c>
    </row>
    <row r="28" spans="1:2" ht="12" customHeight="1" x14ac:dyDescent="0.2">
      <c r="A28" s="7" t="str">
        <f>'Pregnant Women Participating'!A28</f>
        <v>Kentucky</v>
      </c>
      <c r="B28" s="4">
        <v>35022253</v>
      </c>
    </row>
    <row r="29" spans="1:2" ht="12" customHeight="1" x14ac:dyDescent="0.2">
      <c r="A29" s="7" t="str">
        <f>'Pregnant Women Participating'!A29</f>
        <v>Mississippi</v>
      </c>
      <c r="B29" s="4">
        <v>17814358</v>
      </c>
    </row>
    <row r="30" spans="1:2" ht="12" customHeight="1" x14ac:dyDescent="0.2">
      <c r="A30" s="7" t="str">
        <f>'Pregnant Women Participating'!A30</f>
        <v>North Carolina</v>
      </c>
      <c r="B30" s="4">
        <v>59387548</v>
      </c>
    </row>
    <row r="31" spans="1:2" ht="12" customHeight="1" x14ac:dyDescent="0.2">
      <c r="A31" s="7" t="str">
        <f>'Pregnant Women Participating'!A31</f>
        <v>South Carolina</v>
      </c>
      <c r="B31" s="4">
        <v>30227812</v>
      </c>
    </row>
    <row r="32" spans="1:2" ht="12" customHeight="1" x14ac:dyDescent="0.2">
      <c r="A32" s="7" t="str">
        <f>'Pregnant Women Participating'!A32</f>
        <v>Tennessee</v>
      </c>
      <c r="B32" s="4">
        <v>45330986</v>
      </c>
    </row>
    <row r="33" spans="1:2" ht="12" customHeight="1" x14ac:dyDescent="0.2">
      <c r="A33" s="7" t="str">
        <f>'Pregnant Women Participating'!A33</f>
        <v>Choctaw Indians, MS</v>
      </c>
      <c r="B33" s="4">
        <v>528158</v>
      </c>
    </row>
    <row r="34" spans="1:2" ht="12" customHeight="1" x14ac:dyDescent="0.2">
      <c r="A34" s="7" t="str">
        <f>'Pregnant Women Participating'!A34</f>
        <v>Eastern Cherokee, NC</v>
      </c>
      <c r="B34" s="4">
        <v>401260</v>
      </c>
    </row>
    <row r="35" spans="1:2" s="17" customFormat="1" ht="24.75" customHeight="1" x14ac:dyDescent="0.2">
      <c r="A35" s="14" t="str">
        <f>'Pregnant Women Participating'!A35</f>
        <v>Southeast Region</v>
      </c>
      <c r="B35" s="15">
        <v>417985724</v>
      </c>
    </row>
    <row r="36" spans="1:2" ht="12" customHeight="1" x14ac:dyDescent="0.2">
      <c r="A36" s="7" t="str">
        <f>'Pregnant Women Participating'!A36</f>
        <v>Illinois</v>
      </c>
      <c r="B36" s="4">
        <v>51518287</v>
      </c>
    </row>
    <row r="37" spans="1:2" ht="12" customHeight="1" x14ac:dyDescent="0.2">
      <c r="A37" s="7" t="str">
        <f>'Pregnant Women Participating'!A37</f>
        <v>Indiana</v>
      </c>
      <c r="B37" s="4">
        <v>38329080</v>
      </c>
    </row>
    <row r="38" spans="1:2" ht="12" customHeight="1" x14ac:dyDescent="0.2">
      <c r="A38" s="7" t="str">
        <f>'Pregnant Women Participating'!A38</f>
        <v>Iowa</v>
      </c>
      <c r="B38" s="4">
        <v>19475128</v>
      </c>
    </row>
    <row r="39" spans="1:2" ht="12" customHeight="1" x14ac:dyDescent="0.2">
      <c r="A39" s="7" t="str">
        <f>'Pregnant Women Participating'!A39</f>
        <v>Michigan</v>
      </c>
      <c r="B39" s="4">
        <v>62679343</v>
      </c>
    </row>
    <row r="40" spans="1:2" ht="12" customHeight="1" x14ac:dyDescent="0.2">
      <c r="A40" s="7" t="str">
        <f>'Pregnant Women Participating'!A40</f>
        <v>Minnesota</v>
      </c>
      <c r="B40" s="4">
        <v>36990748</v>
      </c>
    </row>
    <row r="41" spans="1:2" ht="12" customHeight="1" x14ac:dyDescent="0.2">
      <c r="A41" s="7" t="str">
        <f>'Pregnant Women Participating'!A41</f>
        <v>Ohio</v>
      </c>
      <c r="B41" s="4">
        <v>60532309</v>
      </c>
    </row>
    <row r="42" spans="1:2" ht="12" customHeight="1" x14ac:dyDescent="0.2">
      <c r="A42" s="7" t="str">
        <f>'Pregnant Women Participating'!A42</f>
        <v>Wisconsin</v>
      </c>
      <c r="B42" s="4">
        <v>33231330</v>
      </c>
    </row>
    <row r="43" spans="1:2" s="17" customFormat="1" ht="24.75" customHeight="1" x14ac:dyDescent="0.2">
      <c r="A43" s="14" t="str">
        <f>'Pregnant Women Participating'!A43</f>
        <v>Midwest Region</v>
      </c>
      <c r="B43" s="15">
        <v>302756225</v>
      </c>
    </row>
    <row r="44" spans="1:2" ht="12" customHeight="1" x14ac:dyDescent="0.2">
      <c r="A44" s="7" t="str">
        <f>'Pregnant Women Participating'!A44</f>
        <v>Arizona</v>
      </c>
      <c r="B44" s="4">
        <v>48322036</v>
      </c>
    </row>
    <row r="45" spans="1:2" ht="12" customHeight="1" x14ac:dyDescent="0.2">
      <c r="A45" s="7" t="str">
        <f>'Pregnant Women Participating'!A45</f>
        <v>Arkansas</v>
      </c>
      <c r="B45" s="4">
        <v>24282829</v>
      </c>
    </row>
    <row r="46" spans="1:2" ht="12" customHeight="1" x14ac:dyDescent="0.2">
      <c r="A46" s="7" t="str">
        <f>'Pregnant Women Participating'!A46</f>
        <v>Louisiana</v>
      </c>
      <c r="B46" s="4">
        <v>38795471</v>
      </c>
    </row>
    <row r="47" spans="1:2" ht="12" customHeight="1" x14ac:dyDescent="0.2">
      <c r="A47" s="7" t="str">
        <f>'Pregnant Women Participating'!A47</f>
        <v>New Mexico</v>
      </c>
      <c r="B47" s="4">
        <v>21692002</v>
      </c>
    </row>
    <row r="48" spans="1:2" ht="12" customHeight="1" x14ac:dyDescent="0.2">
      <c r="A48" s="7" t="str">
        <f>'Pregnant Women Participating'!A48</f>
        <v>Oklahoma</v>
      </c>
      <c r="B48" s="4">
        <v>22141609</v>
      </c>
    </row>
    <row r="49" spans="1:2" ht="12" customHeight="1" x14ac:dyDescent="0.2">
      <c r="A49" s="7" t="str">
        <f>'Pregnant Women Participating'!A49</f>
        <v>Texas</v>
      </c>
      <c r="B49" s="4">
        <v>273136932</v>
      </c>
    </row>
    <row r="50" spans="1:2" ht="12" customHeight="1" x14ac:dyDescent="0.2">
      <c r="A50" s="7" t="str">
        <f>'Pregnant Women Participating'!A50</f>
        <v>Utah</v>
      </c>
      <c r="B50" s="4">
        <v>16447550</v>
      </c>
    </row>
    <row r="51" spans="1:2" ht="12" customHeight="1" x14ac:dyDescent="0.2">
      <c r="A51" s="7" t="str">
        <f>'Pregnant Women Participating'!A51</f>
        <v>Inter-Tribal Council, AZ</v>
      </c>
      <c r="B51" s="4">
        <v>3730092</v>
      </c>
    </row>
    <row r="52" spans="1:2" ht="12" customHeight="1" x14ac:dyDescent="0.2">
      <c r="A52" s="7" t="str">
        <f>'Pregnant Women Participating'!A52</f>
        <v>Navajo Nation, AZ</v>
      </c>
      <c r="B52" s="4">
        <v>3155942</v>
      </c>
    </row>
    <row r="53" spans="1:2" ht="12" customHeight="1" x14ac:dyDescent="0.2">
      <c r="A53" s="7" t="str">
        <f>'Pregnant Women Participating'!A53</f>
        <v>Acoma, Canoncito &amp; Laguna, NM</v>
      </c>
      <c r="B53" s="4">
        <v>226061</v>
      </c>
    </row>
    <row r="54" spans="1:2" ht="12" customHeight="1" x14ac:dyDescent="0.2">
      <c r="A54" s="7" t="str">
        <f>'Pregnant Women Participating'!A54</f>
        <v>Eight Northern Pueblos, NM</v>
      </c>
      <c r="B54" s="4">
        <v>397337</v>
      </c>
    </row>
    <row r="55" spans="1:2" ht="12" customHeight="1" x14ac:dyDescent="0.2">
      <c r="A55" s="7" t="str">
        <f>'Pregnant Women Participating'!A55</f>
        <v>Five Sandoval Pueblos, NM</v>
      </c>
      <c r="B55" s="4">
        <v>583895</v>
      </c>
    </row>
    <row r="56" spans="1:2" ht="12" customHeight="1" x14ac:dyDescent="0.2">
      <c r="A56" s="7" t="str">
        <f>'Pregnant Women Participating'!A56</f>
        <v>Isleta Pueblo, NM</v>
      </c>
      <c r="B56" s="4">
        <v>619230</v>
      </c>
    </row>
    <row r="57" spans="1:2" ht="12" customHeight="1" x14ac:dyDescent="0.2">
      <c r="A57" s="7" t="str">
        <f>'Pregnant Women Participating'!A57</f>
        <v>San Felipe Pueblo, NM</v>
      </c>
      <c r="B57" s="4">
        <v>570043</v>
      </c>
    </row>
    <row r="58" spans="1:2" ht="12" customHeight="1" x14ac:dyDescent="0.2">
      <c r="A58" s="7" t="str">
        <f>'Pregnant Women Participating'!A58</f>
        <v>Santo Domingo Tribe, NM</v>
      </c>
      <c r="B58" s="4">
        <v>288514</v>
      </c>
    </row>
    <row r="59" spans="1:2" ht="12" customHeight="1" x14ac:dyDescent="0.2">
      <c r="A59" s="7" t="str">
        <f>'Pregnant Women Participating'!A59</f>
        <v>Zuni Pueblo, NM</v>
      </c>
      <c r="B59" s="4">
        <v>690670</v>
      </c>
    </row>
    <row r="60" spans="1:2" ht="12" customHeight="1" x14ac:dyDescent="0.2">
      <c r="A60" s="7" t="str">
        <f>'Pregnant Women Participating'!A60</f>
        <v>Cherokee Nation, OK</v>
      </c>
      <c r="B60" s="4">
        <v>4077355</v>
      </c>
    </row>
    <row r="61" spans="1:2" ht="12" customHeight="1" x14ac:dyDescent="0.2">
      <c r="A61" s="7" t="str">
        <f>'Pregnant Women Participating'!A61</f>
        <v>Chickasaw Nation, OK</v>
      </c>
      <c r="B61" s="4">
        <v>4015283</v>
      </c>
    </row>
    <row r="62" spans="1:2" ht="12" customHeight="1" x14ac:dyDescent="0.2">
      <c r="A62" s="7" t="str">
        <f>'Pregnant Women Participating'!A62</f>
        <v>Choctaw Nation, OK</v>
      </c>
      <c r="B62" s="4">
        <v>2149290</v>
      </c>
    </row>
    <row r="63" spans="1:2" ht="12" customHeight="1" x14ac:dyDescent="0.2">
      <c r="A63" s="7" t="str">
        <f>'Pregnant Women Participating'!A63</f>
        <v>Citizen Potawatomi Nation, OK</v>
      </c>
      <c r="B63" s="4">
        <v>3060289</v>
      </c>
    </row>
    <row r="64" spans="1:2" ht="12" customHeight="1" x14ac:dyDescent="0.2">
      <c r="A64" s="7" t="str">
        <f>'Pregnant Women Participating'!A64</f>
        <v>Inter-Tribal Council, OK</v>
      </c>
      <c r="B64" s="4">
        <v>578675</v>
      </c>
    </row>
    <row r="65" spans="1:2" ht="12" customHeight="1" x14ac:dyDescent="0.2">
      <c r="A65" s="7" t="str">
        <f>'Pregnant Women Participating'!A65</f>
        <v>Muscogee Creek Nation, OK</v>
      </c>
      <c r="B65" s="4">
        <v>945898</v>
      </c>
    </row>
    <row r="66" spans="1:2" ht="12" customHeight="1" x14ac:dyDescent="0.2">
      <c r="A66" s="7" t="str">
        <f>'Pregnant Women Participating'!A66</f>
        <v>Osage Tribal Council, OK</v>
      </c>
      <c r="B66" s="4">
        <v>2094693</v>
      </c>
    </row>
    <row r="67" spans="1:2" ht="12" customHeight="1" x14ac:dyDescent="0.2">
      <c r="A67" s="7" t="str">
        <f>'Pregnant Women Participating'!A67</f>
        <v>Otoe-Missouria Tribe, OK</v>
      </c>
      <c r="B67" s="4">
        <v>1615947</v>
      </c>
    </row>
    <row r="68" spans="1:2" ht="12" customHeight="1" x14ac:dyDescent="0.2">
      <c r="A68" s="7" t="str">
        <f>'Pregnant Women Participating'!A68</f>
        <v>Wichita, Caddo &amp; Delaware (WCD), OK</v>
      </c>
      <c r="B68" s="4">
        <v>3043487</v>
      </c>
    </row>
    <row r="69" spans="1:2" s="17" customFormat="1" ht="24.75" customHeight="1" x14ac:dyDescent="0.2">
      <c r="A69" s="14" t="str">
        <f>'Pregnant Women Participating'!A69</f>
        <v>Southwest Region</v>
      </c>
      <c r="B69" s="15">
        <v>476661130</v>
      </c>
    </row>
    <row r="70" spans="1:2" ht="12" customHeight="1" x14ac:dyDescent="0.2">
      <c r="A70" s="7" t="str">
        <f>'Pregnant Women Participating'!A70</f>
        <v>Colorado</v>
      </c>
      <c r="B70" s="13">
        <v>26928158</v>
      </c>
    </row>
    <row r="71" spans="1:2" ht="12" customHeight="1" x14ac:dyDescent="0.2">
      <c r="A71" s="7" t="str">
        <f>'Pregnant Women Participating'!A71</f>
        <v>Kansas</v>
      </c>
      <c r="B71" s="13">
        <v>20268802</v>
      </c>
    </row>
    <row r="72" spans="1:2" ht="12" customHeight="1" x14ac:dyDescent="0.2">
      <c r="A72" s="7" t="str">
        <f>'Pregnant Women Participating'!A72</f>
        <v>Missouri</v>
      </c>
      <c r="B72" s="13">
        <v>36359623</v>
      </c>
    </row>
    <row r="73" spans="1:2" ht="12" customHeight="1" x14ac:dyDescent="0.2">
      <c r="A73" s="7" t="str">
        <f>'Pregnant Women Participating'!A73</f>
        <v>Montana</v>
      </c>
      <c r="B73" s="13">
        <v>7058389</v>
      </c>
    </row>
    <row r="74" spans="1:2" ht="12" customHeight="1" x14ac:dyDescent="0.2">
      <c r="A74" s="7" t="str">
        <f>'Pregnant Women Participating'!A74</f>
        <v>Nebraska</v>
      </c>
      <c r="B74" s="13">
        <v>10780457</v>
      </c>
    </row>
    <row r="75" spans="1:2" ht="12" customHeight="1" x14ac:dyDescent="0.2">
      <c r="A75" s="7" t="str">
        <f>'Pregnant Women Participating'!A75</f>
        <v>North Dakota</v>
      </c>
      <c r="B75" s="13">
        <v>4797365</v>
      </c>
    </row>
    <row r="76" spans="1:2" ht="12" customHeight="1" x14ac:dyDescent="0.2">
      <c r="A76" s="7" t="str">
        <f>'Pregnant Women Participating'!A76</f>
        <v>South Dakota</v>
      </c>
      <c r="B76" s="13">
        <v>9791986</v>
      </c>
    </row>
    <row r="77" spans="1:2" ht="12" customHeight="1" x14ac:dyDescent="0.2">
      <c r="A77" s="7" t="str">
        <f>'Pregnant Women Participating'!A77</f>
        <v>Wyoming</v>
      </c>
      <c r="B77" s="13">
        <v>4902623</v>
      </c>
    </row>
    <row r="78" spans="1:2" ht="12" customHeight="1" x14ac:dyDescent="0.2">
      <c r="A78" s="7" t="str">
        <f>'Pregnant Women Participating'!A78</f>
        <v>Ute Mountain Ute Tribe, CO</v>
      </c>
      <c r="B78" s="13">
        <v>234008</v>
      </c>
    </row>
    <row r="79" spans="1:2" ht="12" customHeight="1" x14ac:dyDescent="0.2">
      <c r="A79" s="7" t="str">
        <f>'Pregnant Women Participating'!A79</f>
        <v>Omaha Sioux, NE</v>
      </c>
      <c r="B79" s="13">
        <v>500775</v>
      </c>
    </row>
    <row r="80" spans="1:2" ht="12" customHeight="1" x14ac:dyDescent="0.2">
      <c r="A80" s="7" t="str">
        <f>'Pregnant Women Participating'!A80</f>
        <v>Santee Sioux, NE</v>
      </c>
      <c r="B80" s="13">
        <v>151872</v>
      </c>
    </row>
    <row r="81" spans="1:2" ht="12" customHeight="1" x14ac:dyDescent="0.2">
      <c r="A81" s="7" t="str">
        <f>'Pregnant Women Participating'!A81</f>
        <v>Winnebago Tribe, NE</v>
      </c>
      <c r="B81" s="13">
        <v>251552</v>
      </c>
    </row>
    <row r="82" spans="1:2" ht="12" customHeight="1" x14ac:dyDescent="0.2">
      <c r="A82" s="7" t="str">
        <f>'Pregnant Women Participating'!A82</f>
        <v>Standing Rock Sioux Tribe, ND</v>
      </c>
      <c r="B82" s="13">
        <v>1866449</v>
      </c>
    </row>
    <row r="83" spans="1:2" ht="12" customHeight="1" x14ac:dyDescent="0.2">
      <c r="A83" s="7" t="str">
        <f>'Pregnant Women Participating'!A83</f>
        <v>Three Affiliated Tribes, ND</v>
      </c>
      <c r="B83" s="13">
        <v>593260</v>
      </c>
    </row>
    <row r="84" spans="1:2" ht="12" customHeight="1" x14ac:dyDescent="0.2">
      <c r="A84" s="7" t="str">
        <f>'Pregnant Women Participating'!A84</f>
        <v>Cheyenne River Sioux, SD</v>
      </c>
      <c r="B84" s="13">
        <v>991047</v>
      </c>
    </row>
    <row r="85" spans="1:2" ht="12" customHeight="1" x14ac:dyDescent="0.2">
      <c r="A85" s="7" t="str">
        <f>'Pregnant Women Participating'!A85</f>
        <v>Rosebud Sioux, SD</v>
      </c>
      <c r="B85" s="13">
        <v>896694</v>
      </c>
    </row>
    <row r="86" spans="1:2" ht="12" customHeight="1" x14ac:dyDescent="0.2">
      <c r="A86" s="7" t="str">
        <f>'Pregnant Women Participating'!A86</f>
        <v>Northern Arapahoe, WY</v>
      </c>
      <c r="B86" s="13">
        <v>395487</v>
      </c>
    </row>
    <row r="87" spans="1:2" ht="12" customHeight="1" x14ac:dyDescent="0.2">
      <c r="A87" s="7" t="str">
        <f>'Pregnant Women Participating'!A87</f>
        <v>Shoshone Tribe, WY</v>
      </c>
      <c r="B87" s="13">
        <v>271447</v>
      </c>
    </row>
    <row r="88" spans="1:2" s="17" customFormat="1" ht="24.75" customHeight="1" x14ac:dyDescent="0.2">
      <c r="A88" s="14" t="str">
        <f>'Pregnant Women Participating'!A88</f>
        <v>Mountain Plains</v>
      </c>
      <c r="B88" s="15">
        <v>127039994</v>
      </c>
    </row>
    <row r="89" spans="1:2" ht="12" customHeight="1" x14ac:dyDescent="0.2">
      <c r="A89" s="8" t="str">
        <f>'Pregnant Women Participating'!A89</f>
        <v>Alaska</v>
      </c>
      <c r="B89" s="13">
        <v>6365425</v>
      </c>
    </row>
    <row r="90" spans="1:2" ht="12" customHeight="1" x14ac:dyDescent="0.2">
      <c r="A90" s="8" t="str">
        <f>'Pregnant Women Participating'!A90</f>
        <v>American Samoa</v>
      </c>
      <c r="B90" s="13">
        <v>2021397</v>
      </c>
    </row>
    <row r="91" spans="1:2" ht="12" customHeight="1" x14ac:dyDescent="0.2">
      <c r="A91" s="8" t="str">
        <f>'Pregnant Women Participating'!A91</f>
        <v>California</v>
      </c>
      <c r="B91" s="13">
        <v>394338660</v>
      </c>
    </row>
    <row r="92" spans="1:2" ht="12" customHeight="1" x14ac:dyDescent="0.2">
      <c r="A92" s="8" t="str">
        <f>'Pregnant Women Participating'!A92</f>
        <v>Guam</v>
      </c>
      <c r="B92" s="13">
        <v>3350515</v>
      </c>
    </row>
    <row r="93" spans="1:2" ht="12" customHeight="1" x14ac:dyDescent="0.2">
      <c r="A93" s="8" t="str">
        <f>'Pregnant Women Participating'!A93</f>
        <v>Hawaii</v>
      </c>
      <c r="B93" s="13">
        <v>9770950</v>
      </c>
    </row>
    <row r="94" spans="1:2" ht="12" customHeight="1" x14ac:dyDescent="0.2">
      <c r="A94" s="8" t="str">
        <f>'Pregnant Women Participating'!A94</f>
        <v>Idaho</v>
      </c>
      <c r="B94" s="13">
        <v>10313369.454500001</v>
      </c>
    </row>
    <row r="95" spans="1:2" ht="12" customHeight="1" x14ac:dyDescent="0.2">
      <c r="A95" s="8" t="str">
        <f>'Pregnant Women Participating'!A95</f>
        <v>Nevada</v>
      </c>
      <c r="B95" s="13">
        <v>17373384</v>
      </c>
    </row>
    <row r="96" spans="1:2" ht="12" customHeight="1" x14ac:dyDescent="0.2">
      <c r="A96" s="8" t="str">
        <f>'Pregnant Women Participating'!A96</f>
        <v>Oregon</v>
      </c>
      <c r="B96" s="13">
        <v>28957360</v>
      </c>
    </row>
    <row r="97" spans="1:2" ht="12" customHeight="1" x14ac:dyDescent="0.2">
      <c r="A97" s="8" t="str">
        <f>'Pregnant Women Participating'!A97</f>
        <v>Washington</v>
      </c>
      <c r="B97" s="13">
        <v>64330706</v>
      </c>
    </row>
    <row r="98" spans="1:2" ht="12" customHeight="1" x14ac:dyDescent="0.2">
      <c r="A98" s="8" t="str">
        <f>'Pregnant Women Participating'!A98</f>
        <v>Northern Marianas</v>
      </c>
      <c r="B98" s="13">
        <v>1458739</v>
      </c>
    </row>
    <row r="99" spans="1:2" ht="12" customHeight="1" x14ac:dyDescent="0.2">
      <c r="A99" s="8" t="str">
        <f>'Pregnant Women Participating'!A99</f>
        <v>Inter-Tribal Council, NV</v>
      </c>
      <c r="B99" s="13">
        <v>873197</v>
      </c>
    </row>
    <row r="100" spans="1:2" s="17" customFormat="1" ht="24.75" customHeight="1" x14ac:dyDescent="0.2">
      <c r="A100" s="14" t="str">
        <f>'Pregnant Women Participating'!A100</f>
        <v>Western Region</v>
      </c>
      <c r="B100" s="15">
        <v>539153702.45449996</v>
      </c>
    </row>
    <row r="101" spans="1:2" s="25" customFormat="1" ht="16.5" customHeight="1" thickBot="1" x14ac:dyDescent="0.25">
      <c r="A101" s="22" t="str">
        <f>'Pregnant Women Participating'!A101</f>
        <v>TOTAL</v>
      </c>
      <c r="B101" s="23">
        <v>2340822080.7272</v>
      </c>
    </row>
    <row r="102" spans="1:2" ht="12.75" customHeight="1" thickTop="1" x14ac:dyDescent="0.2">
      <c r="A102" s="9"/>
    </row>
    <row r="103" spans="1:2" x14ac:dyDescent="0.2">
      <c r="A103" s="9"/>
    </row>
    <row r="104" spans="1:2" s="27" customFormat="1" ht="12.75" x14ac:dyDescent="0.2">
      <c r="A104" s="26" t="s">
        <v>1</v>
      </c>
    </row>
  </sheetData>
  <phoneticPr fontId="1" type="noConversion"/>
  <pageMargins left="0.5" right="0.5" top="0.5" bottom="0.5" header="0.5" footer="0.3"/>
  <pageSetup fitToHeight="0" orientation="landscape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N112"/>
  <sheetViews>
    <sheetView showGridLines="0" zoomScaleNormal="100" workbookViewId="0"/>
  </sheetViews>
  <sheetFormatPr defaultColWidth="9.140625" defaultRowHeight="12" x14ac:dyDescent="0.2"/>
  <cols>
    <col min="1" max="1" width="34.7109375" style="3" customWidth="1"/>
    <col min="2" max="13" width="11.7109375" style="3" customWidth="1"/>
    <col min="14" max="14" width="13.7109375" style="3" customWidth="1"/>
    <col min="15" max="16384" width="9.140625" style="3"/>
  </cols>
  <sheetData>
    <row r="1" spans="1:14" ht="12" customHeight="1" x14ac:dyDescent="0.2">
      <c r="A1" s="10" t="s">
        <v>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2" customHeight="1" x14ac:dyDescent="0.2">
      <c r="A2" s="10" t="s">
        <v>41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2" customHeight="1" x14ac:dyDescent="0.2">
      <c r="A3" s="1" t="s">
        <v>140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2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24" customHeight="1" x14ac:dyDescent="0.2">
      <c r="A5" s="6" t="s">
        <v>0</v>
      </c>
      <c r="B5" s="18">
        <f>DATE(RIGHT(A2,4)-1,10,1)</f>
        <v>45566</v>
      </c>
      <c r="C5" s="19">
        <f>DATE(RIGHT(A2,4)-1,11,1)</f>
        <v>45597</v>
      </c>
      <c r="D5" s="19">
        <f>DATE(RIGHT(A2,4)-1,12,1)</f>
        <v>45627</v>
      </c>
      <c r="E5" s="19">
        <f>DATE(RIGHT(A2,4),1,1)</f>
        <v>45658</v>
      </c>
      <c r="F5" s="19">
        <f>DATE(RIGHT(A2,4),2,1)</f>
        <v>45689</v>
      </c>
      <c r="G5" s="19">
        <f>DATE(RIGHT(A2,4),3,1)</f>
        <v>45717</v>
      </c>
      <c r="H5" s="19">
        <f>DATE(RIGHT(A2,4),4,1)</f>
        <v>45748</v>
      </c>
      <c r="I5" s="19">
        <f>DATE(RIGHT(A2,4),5,1)</f>
        <v>45778</v>
      </c>
      <c r="J5" s="19">
        <f>DATE(RIGHT(A2,4),6,1)</f>
        <v>45809</v>
      </c>
      <c r="K5" s="19">
        <f>DATE(RIGHT(A2,4),7,1)</f>
        <v>45839</v>
      </c>
      <c r="L5" s="19">
        <f>DATE(RIGHT(A2,4),8,1)</f>
        <v>45870</v>
      </c>
      <c r="M5" s="19">
        <f>DATE(RIGHT(A2,4),9,1)</f>
        <v>45901</v>
      </c>
      <c r="N5" s="12" t="s">
        <v>12</v>
      </c>
    </row>
    <row r="6" spans="1:14" ht="12" customHeight="1" x14ac:dyDescent="0.2">
      <c r="A6" s="7" t="s">
        <v>42</v>
      </c>
      <c r="B6" s="13">
        <v>4708</v>
      </c>
      <c r="C6" s="4">
        <v>4514</v>
      </c>
      <c r="D6" s="4">
        <v>4467</v>
      </c>
      <c r="E6" s="4">
        <v>4620</v>
      </c>
      <c r="F6" s="4">
        <v>4558</v>
      </c>
      <c r="G6" s="4">
        <v>4724</v>
      </c>
      <c r="H6" s="4">
        <v>4749</v>
      </c>
      <c r="I6" s="4">
        <v>4816</v>
      </c>
      <c r="J6" s="4">
        <v>4747</v>
      </c>
      <c r="K6" s="4">
        <v>4822</v>
      </c>
      <c r="L6" s="4">
        <v>4674</v>
      </c>
      <c r="M6" s="4">
        <v>4557</v>
      </c>
      <c r="N6" s="13">
        <f t="shared" ref="N6:N14" si="0">IF(SUM(B6:M6)&gt;0,AVERAGE(B6:M6)," ")</f>
        <v>4663</v>
      </c>
    </row>
    <row r="7" spans="1:14" ht="12" customHeight="1" x14ac:dyDescent="0.2">
      <c r="A7" s="7" t="s">
        <v>43</v>
      </c>
      <c r="B7" s="13">
        <v>1484</v>
      </c>
      <c r="C7" s="4">
        <v>1446</v>
      </c>
      <c r="D7" s="4">
        <v>1432</v>
      </c>
      <c r="E7" s="4">
        <v>1497</v>
      </c>
      <c r="F7" s="4">
        <v>1471</v>
      </c>
      <c r="G7" s="4">
        <v>1500</v>
      </c>
      <c r="H7" s="4">
        <v>1496</v>
      </c>
      <c r="I7" s="4">
        <v>1500</v>
      </c>
      <c r="J7" s="4">
        <v>1479</v>
      </c>
      <c r="K7" s="4">
        <v>1510</v>
      </c>
      <c r="L7" s="4">
        <v>1510</v>
      </c>
      <c r="M7" s="4">
        <v>1508</v>
      </c>
      <c r="N7" s="13">
        <f t="shared" si="0"/>
        <v>1486.0833333333333</v>
      </c>
    </row>
    <row r="8" spans="1:14" ht="12" customHeight="1" x14ac:dyDescent="0.2">
      <c r="A8" s="7" t="s">
        <v>44</v>
      </c>
      <c r="B8" s="13">
        <v>9584</v>
      </c>
      <c r="C8" s="4">
        <v>9615</v>
      </c>
      <c r="D8" s="4">
        <v>9319</v>
      </c>
      <c r="E8" s="4">
        <v>9231</v>
      </c>
      <c r="F8" s="4">
        <v>9215</v>
      </c>
      <c r="G8" s="4">
        <v>9375</v>
      </c>
      <c r="H8" s="4">
        <v>9134</v>
      </c>
      <c r="I8" s="4">
        <v>9245</v>
      </c>
      <c r="J8" s="4">
        <v>9080</v>
      </c>
      <c r="K8" s="4">
        <v>9063</v>
      </c>
      <c r="L8" s="4">
        <v>8944</v>
      </c>
      <c r="M8" s="4">
        <v>9020</v>
      </c>
      <c r="N8" s="13">
        <f t="shared" si="0"/>
        <v>9235.4166666666661</v>
      </c>
    </row>
    <row r="9" spans="1:14" ht="12" customHeight="1" x14ac:dyDescent="0.2">
      <c r="A9" s="7" t="s">
        <v>45</v>
      </c>
      <c r="B9" s="13">
        <v>904</v>
      </c>
      <c r="C9" s="4">
        <v>860</v>
      </c>
      <c r="D9" s="4">
        <v>833</v>
      </c>
      <c r="E9" s="4">
        <v>840</v>
      </c>
      <c r="F9" s="4">
        <v>794</v>
      </c>
      <c r="G9" s="4">
        <v>831</v>
      </c>
      <c r="H9" s="4">
        <v>823</v>
      </c>
      <c r="I9" s="4">
        <v>837</v>
      </c>
      <c r="J9" s="4">
        <v>818</v>
      </c>
      <c r="K9" s="4">
        <v>864</v>
      </c>
      <c r="L9" s="4">
        <v>845</v>
      </c>
      <c r="M9" s="4">
        <v>810</v>
      </c>
      <c r="N9" s="13">
        <f t="shared" si="0"/>
        <v>838.25</v>
      </c>
    </row>
    <row r="10" spans="1:14" ht="12" customHeight="1" x14ac:dyDescent="0.2">
      <c r="A10" s="7" t="s">
        <v>46</v>
      </c>
      <c r="B10" s="13">
        <v>31557</v>
      </c>
      <c r="C10" s="4">
        <v>30616</v>
      </c>
      <c r="D10" s="4">
        <v>29969</v>
      </c>
      <c r="E10" s="4">
        <v>30417</v>
      </c>
      <c r="F10" s="4">
        <v>30359</v>
      </c>
      <c r="G10" s="4">
        <v>31633</v>
      </c>
      <c r="H10" s="4">
        <v>31949</v>
      </c>
      <c r="I10" s="4">
        <v>32603</v>
      </c>
      <c r="J10" s="4">
        <v>32077</v>
      </c>
      <c r="K10" s="4">
        <v>32199</v>
      </c>
      <c r="L10" s="4">
        <v>31505</v>
      </c>
      <c r="M10" s="4">
        <v>31167</v>
      </c>
      <c r="N10" s="13">
        <f t="shared" si="0"/>
        <v>31337.583333333332</v>
      </c>
    </row>
    <row r="11" spans="1:14" ht="12" customHeight="1" x14ac:dyDescent="0.2">
      <c r="A11" s="7" t="s">
        <v>47</v>
      </c>
      <c r="B11" s="13">
        <v>1492</v>
      </c>
      <c r="C11" s="4">
        <v>1466</v>
      </c>
      <c r="D11" s="4">
        <v>1427</v>
      </c>
      <c r="E11" s="4">
        <v>1469</v>
      </c>
      <c r="F11" s="4">
        <v>1483</v>
      </c>
      <c r="G11" s="4">
        <v>1494</v>
      </c>
      <c r="H11" s="4">
        <v>1524</v>
      </c>
      <c r="I11" s="4">
        <v>1521</v>
      </c>
      <c r="J11" s="4">
        <v>1462</v>
      </c>
      <c r="K11" s="4">
        <v>1484</v>
      </c>
      <c r="L11" s="4">
        <v>1394</v>
      </c>
      <c r="M11" s="4">
        <v>1375</v>
      </c>
      <c r="N11" s="13">
        <f t="shared" si="0"/>
        <v>1465.9166666666667</v>
      </c>
    </row>
    <row r="12" spans="1:14" ht="12" customHeight="1" x14ac:dyDescent="0.2">
      <c r="A12" s="7" t="s">
        <v>48</v>
      </c>
      <c r="B12" s="13">
        <v>699</v>
      </c>
      <c r="C12" s="4">
        <v>707</v>
      </c>
      <c r="D12" s="4">
        <v>701</v>
      </c>
      <c r="E12" s="4">
        <v>702</v>
      </c>
      <c r="F12" s="4">
        <v>732</v>
      </c>
      <c r="G12" s="4">
        <v>744</v>
      </c>
      <c r="H12" s="4">
        <v>746</v>
      </c>
      <c r="I12" s="4">
        <v>725</v>
      </c>
      <c r="J12" s="4">
        <v>747</v>
      </c>
      <c r="K12" s="4">
        <v>761</v>
      </c>
      <c r="L12" s="4">
        <v>751</v>
      </c>
      <c r="M12" s="4">
        <v>737</v>
      </c>
      <c r="N12" s="13">
        <f t="shared" si="0"/>
        <v>729.33333333333337</v>
      </c>
    </row>
    <row r="13" spans="1:14" ht="12" customHeight="1" x14ac:dyDescent="0.2">
      <c r="A13" s="7" t="s">
        <v>49</v>
      </c>
      <c r="B13" s="13">
        <v>210</v>
      </c>
      <c r="C13" s="4">
        <v>181</v>
      </c>
      <c r="D13" s="4">
        <v>165</v>
      </c>
      <c r="E13" s="4">
        <v>159</v>
      </c>
      <c r="F13" s="4">
        <v>142</v>
      </c>
      <c r="G13" s="4">
        <v>140</v>
      </c>
      <c r="H13" s="4">
        <v>142</v>
      </c>
      <c r="I13" s="4">
        <v>140</v>
      </c>
      <c r="J13" s="4">
        <v>148</v>
      </c>
      <c r="K13" s="4">
        <v>155</v>
      </c>
      <c r="L13" s="4">
        <v>179</v>
      </c>
      <c r="M13" s="4">
        <v>179</v>
      </c>
      <c r="N13" s="13">
        <f t="shared" si="0"/>
        <v>161.66666666666666</v>
      </c>
    </row>
    <row r="14" spans="1:14" ht="12" customHeight="1" x14ac:dyDescent="0.2">
      <c r="A14" s="7" t="s">
        <v>50</v>
      </c>
      <c r="B14" s="13">
        <v>3</v>
      </c>
      <c r="C14" s="4">
        <v>2</v>
      </c>
      <c r="D14" s="4">
        <v>2</v>
      </c>
      <c r="E14" s="4">
        <v>4</v>
      </c>
      <c r="F14" s="4">
        <v>6</v>
      </c>
      <c r="G14" s="4">
        <v>7</v>
      </c>
      <c r="H14" s="4">
        <v>6</v>
      </c>
      <c r="I14" s="4">
        <v>4</v>
      </c>
      <c r="J14" s="4">
        <v>5</v>
      </c>
      <c r="K14" s="4">
        <v>6</v>
      </c>
      <c r="L14" s="4">
        <v>6</v>
      </c>
      <c r="M14" s="4">
        <v>7</v>
      </c>
      <c r="N14" s="13">
        <f t="shared" si="0"/>
        <v>4.833333333333333</v>
      </c>
    </row>
    <row r="15" spans="1:14" s="17" customFormat="1" ht="24.75" customHeight="1" x14ac:dyDescent="0.2">
      <c r="A15" s="14" t="s">
        <v>51</v>
      </c>
      <c r="B15" s="16">
        <v>50641</v>
      </c>
      <c r="C15" s="15">
        <v>49407</v>
      </c>
      <c r="D15" s="15">
        <v>48315</v>
      </c>
      <c r="E15" s="15">
        <v>48939</v>
      </c>
      <c r="F15" s="15">
        <v>48760</v>
      </c>
      <c r="G15" s="15">
        <v>50448</v>
      </c>
      <c r="H15" s="15">
        <v>50569</v>
      </c>
      <c r="I15" s="15">
        <v>51391</v>
      </c>
      <c r="J15" s="15">
        <v>50563</v>
      </c>
      <c r="K15" s="15">
        <v>50864</v>
      </c>
      <c r="L15" s="15">
        <v>49808</v>
      </c>
      <c r="M15" s="15">
        <v>49360</v>
      </c>
      <c r="N15" s="16">
        <f t="shared" ref="N15:N101" si="1">IF(SUM(B15:M15)&gt;0,AVERAGE(B15:M15)," ")</f>
        <v>49922.083333333336</v>
      </c>
    </row>
    <row r="16" spans="1:14" ht="12" customHeight="1" x14ac:dyDescent="0.2">
      <c r="A16" s="7" t="s">
        <v>52</v>
      </c>
      <c r="B16" s="13">
        <v>1903</v>
      </c>
      <c r="C16" s="4">
        <v>1748</v>
      </c>
      <c r="D16" s="4">
        <v>1727</v>
      </c>
      <c r="E16" s="4">
        <v>1746</v>
      </c>
      <c r="F16" s="4">
        <v>1717</v>
      </c>
      <c r="G16" s="4">
        <v>1697</v>
      </c>
      <c r="H16" s="4">
        <v>1652</v>
      </c>
      <c r="I16" s="4">
        <v>1698</v>
      </c>
      <c r="J16" s="4">
        <v>1771</v>
      </c>
      <c r="K16" s="4">
        <v>1811</v>
      </c>
      <c r="L16" s="4">
        <v>1736</v>
      </c>
      <c r="M16" s="4">
        <v>1851</v>
      </c>
      <c r="N16" s="13">
        <f t="shared" si="1"/>
        <v>1754.75</v>
      </c>
    </row>
    <row r="17" spans="1:14" ht="12" customHeight="1" x14ac:dyDescent="0.2">
      <c r="A17" s="7" t="s">
        <v>53</v>
      </c>
      <c r="B17" s="13">
        <v>862</v>
      </c>
      <c r="C17" s="4">
        <v>841</v>
      </c>
      <c r="D17" s="4">
        <v>829</v>
      </c>
      <c r="E17" s="4">
        <v>820</v>
      </c>
      <c r="F17" s="4">
        <v>812</v>
      </c>
      <c r="G17" s="4">
        <v>849</v>
      </c>
      <c r="H17" s="4">
        <v>901</v>
      </c>
      <c r="I17" s="4">
        <v>941</v>
      </c>
      <c r="J17" s="4">
        <v>949</v>
      </c>
      <c r="K17" s="4">
        <v>974</v>
      </c>
      <c r="L17" s="4">
        <v>977</v>
      </c>
      <c r="M17" s="4">
        <v>976</v>
      </c>
      <c r="N17" s="13">
        <f t="shared" si="1"/>
        <v>894.25</v>
      </c>
    </row>
    <row r="18" spans="1:14" ht="12" customHeight="1" x14ac:dyDescent="0.2">
      <c r="A18" s="7" t="s">
        <v>54</v>
      </c>
      <c r="B18" s="13">
        <v>11645</v>
      </c>
      <c r="C18" s="4">
        <v>10946</v>
      </c>
      <c r="D18" s="4">
        <v>10760</v>
      </c>
      <c r="E18" s="4">
        <v>10820</v>
      </c>
      <c r="F18" s="4">
        <v>10637</v>
      </c>
      <c r="G18" s="4">
        <v>10894</v>
      </c>
      <c r="H18" s="4">
        <v>10973</v>
      </c>
      <c r="I18" s="4">
        <v>11068</v>
      </c>
      <c r="J18" s="4">
        <v>10958</v>
      </c>
      <c r="K18" s="4">
        <v>11155</v>
      </c>
      <c r="L18" s="4">
        <v>10909</v>
      </c>
      <c r="M18" s="4">
        <v>10588</v>
      </c>
      <c r="N18" s="13">
        <f t="shared" si="1"/>
        <v>10946.083333333334</v>
      </c>
    </row>
    <row r="19" spans="1:14" ht="12" customHeight="1" x14ac:dyDescent="0.2">
      <c r="A19" s="7" t="s">
        <v>55</v>
      </c>
      <c r="B19" s="13">
        <v>11793</v>
      </c>
      <c r="C19" s="4">
        <v>11502</v>
      </c>
      <c r="D19" s="4">
        <v>11159</v>
      </c>
      <c r="E19" s="4">
        <v>11179</v>
      </c>
      <c r="F19" s="4">
        <v>11278</v>
      </c>
      <c r="G19" s="4">
        <v>11488</v>
      </c>
      <c r="H19" s="4">
        <v>11683</v>
      </c>
      <c r="I19" s="4">
        <v>11800</v>
      </c>
      <c r="J19" s="4">
        <v>12010</v>
      </c>
      <c r="K19" s="4">
        <v>12013</v>
      </c>
      <c r="L19" s="4">
        <v>11818</v>
      </c>
      <c r="M19" s="4">
        <v>11393</v>
      </c>
      <c r="N19" s="13">
        <f t="shared" si="1"/>
        <v>11593</v>
      </c>
    </row>
    <row r="20" spans="1:14" ht="12" customHeight="1" x14ac:dyDescent="0.2">
      <c r="A20" s="7" t="s">
        <v>56</v>
      </c>
      <c r="B20" s="13">
        <v>13263</v>
      </c>
      <c r="C20" s="4">
        <v>13070</v>
      </c>
      <c r="D20" s="4">
        <v>12575</v>
      </c>
      <c r="E20" s="4">
        <v>12418</v>
      </c>
      <c r="F20" s="4">
        <v>12663</v>
      </c>
      <c r="G20" s="4">
        <v>13020</v>
      </c>
      <c r="H20" s="4">
        <v>13592</v>
      </c>
      <c r="I20" s="4">
        <v>13951</v>
      </c>
      <c r="J20" s="4">
        <v>13869</v>
      </c>
      <c r="K20" s="4">
        <v>13626</v>
      </c>
      <c r="L20" s="4">
        <v>13367</v>
      </c>
      <c r="M20" s="4">
        <v>12861</v>
      </c>
      <c r="N20" s="13">
        <f t="shared" si="1"/>
        <v>13189.583333333334</v>
      </c>
    </row>
    <row r="21" spans="1:14" ht="12" customHeight="1" x14ac:dyDescent="0.2">
      <c r="A21" s="7" t="s">
        <v>57</v>
      </c>
      <c r="B21" s="13">
        <v>8253</v>
      </c>
      <c r="C21" s="4">
        <v>7963</v>
      </c>
      <c r="D21" s="4">
        <v>7628</v>
      </c>
      <c r="E21" s="4">
        <v>7591</v>
      </c>
      <c r="F21" s="4">
        <v>7790</v>
      </c>
      <c r="G21" s="4">
        <v>7990</v>
      </c>
      <c r="H21" s="4">
        <v>8074</v>
      </c>
      <c r="I21" s="4">
        <v>8343</v>
      </c>
      <c r="J21" s="4">
        <v>8538</v>
      </c>
      <c r="K21" s="4">
        <v>8670</v>
      </c>
      <c r="L21" s="4">
        <v>8797</v>
      </c>
      <c r="M21" s="4">
        <v>8811</v>
      </c>
      <c r="N21" s="13">
        <f t="shared" si="1"/>
        <v>8204</v>
      </c>
    </row>
    <row r="22" spans="1:14" ht="12" customHeight="1" x14ac:dyDescent="0.2">
      <c r="A22" s="7" t="s">
        <v>58</v>
      </c>
      <c r="B22" s="13">
        <v>8921</v>
      </c>
      <c r="C22" s="4">
        <v>8347</v>
      </c>
      <c r="D22" s="4">
        <v>8101</v>
      </c>
      <c r="E22" s="4">
        <v>7994</v>
      </c>
      <c r="F22" s="4">
        <v>7760</v>
      </c>
      <c r="G22" s="4">
        <v>8092</v>
      </c>
      <c r="H22" s="4">
        <v>8291</v>
      </c>
      <c r="I22" s="4">
        <v>8452</v>
      </c>
      <c r="J22" s="4">
        <v>8487</v>
      </c>
      <c r="K22" s="4">
        <v>8600</v>
      </c>
      <c r="L22" s="4">
        <v>8389</v>
      </c>
      <c r="M22" s="4">
        <v>8223</v>
      </c>
      <c r="N22" s="13">
        <f t="shared" si="1"/>
        <v>8304.75</v>
      </c>
    </row>
    <row r="23" spans="1:14" ht="12" customHeight="1" x14ac:dyDescent="0.2">
      <c r="A23" s="7" t="s">
        <v>59</v>
      </c>
      <c r="B23" s="13">
        <v>3139</v>
      </c>
      <c r="C23" s="4">
        <v>3049</v>
      </c>
      <c r="D23" s="4">
        <v>2947</v>
      </c>
      <c r="E23" s="4">
        <v>2927</v>
      </c>
      <c r="F23" s="4">
        <v>2892</v>
      </c>
      <c r="G23" s="4">
        <v>2970</v>
      </c>
      <c r="H23" s="4">
        <v>3008</v>
      </c>
      <c r="I23" s="4">
        <v>3047</v>
      </c>
      <c r="J23" s="4">
        <v>3067</v>
      </c>
      <c r="K23" s="4">
        <v>3098</v>
      </c>
      <c r="L23" s="4">
        <v>3083</v>
      </c>
      <c r="M23" s="4">
        <v>3086</v>
      </c>
      <c r="N23" s="13">
        <f t="shared" si="1"/>
        <v>3026.0833333333335</v>
      </c>
    </row>
    <row r="24" spans="1:14" s="17" customFormat="1" ht="24.75" customHeight="1" x14ac:dyDescent="0.2">
      <c r="A24" s="14" t="s">
        <v>60</v>
      </c>
      <c r="B24" s="16">
        <v>59779</v>
      </c>
      <c r="C24" s="15">
        <v>57466</v>
      </c>
      <c r="D24" s="15">
        <v>55726</v>
      </c>
      <c r="E24" s="15">
        <v>55495</v>
      </c>
      <c r="F24" s="15">
        <v>55549</v>
      </c>
      <c r="G24" s="15">
        <v>57000</v>
      </c>
      <c r="H24" s="15">
        <v>58174</v>
      </c>
      <c r="I24" s="15">
        <v>59300</v>
      </c>
      <c r="J24" s="15">
        <v>59649</v>
      </c>
      <c r="K24" s="15">
        <v>59947</v>
      </c>
      <c r="L24" s="15">
        <v>59076</v>
      </c>
      <c r="M24" s="15">
        <v>57789</v>
      </c>
      <c r="N24" s="16">
        <f t="shared" si="1"/>
        <v>57912.5</v>
      </c>
    </row>
    <row r="25" spans="1:14" ht="12" customHeight="1" x14ac:dyDescent="0.2">
      <c r="A25" s="7" t="s">
        <v>61</v>
      </c>
      <c r="B25" s="13">
        <v>11206</v>
      </c>
      <c r="C25" s="4">
        <v>10549</v>
      </c>
      <c r="D25" s="4">
        <v>10168</v>
      </c>
      <c r="E25" s="4">
        <v>10010</v>
      </c>
      <c r="F25" s="4">
        <v>10054</v>
      </c>
      <c r="G25" s="4">
        <v>10373</v>
      </c>
      <c r="H25" s="4">
        <v>10433</v>
      </c>
      <c r="I25" s="4">
        <v>10859</v>
      </c>
      <c r="J25" s="4">
        <v>11065</v>
      </c>
      <c r="K25" s="4">
        <v>11463</v>
      </c>
      <c r="L25" s="4">
        <v>11405</v>
      </c>
      <c r="M25" s="4">
        <v>11100</v>
      </c>
      <c r="N25" s="13">
        <f t="shared" si="1"/>
        <v>10723.75</v>
      </c>
    </row>
    <row r="26" spans="1:14" ht="12" customHeight="1" x14ac:dyDescent="0.2">
      <c r="A26" s="7" t="s">
        <v>62</v>
      </c>
      <c r="B26" s="13">
        <v>35591</v>
      </c>
      <c r="C26" s="4">
        <v>32885</v>
      </c>
      <c r="D26" s="4">
        <v>31374</v>
      </c>
      <c r="E26" s="4">
        <v>31603</v>
      </c>
      <c r="F26" s="4">
        <v>31415</v>
      </c>
      <c r="G26" s="4">
        <v>32230</v>
      </c>
      <c r="H26" s="4">
        <v>33255</v>
      </c>
      <c r="I26" s="4">
        <v>34389</v>
      </c>
      <c r="J26" s="4">
        <v>35007</v>
      </c>
      <c r="K26" s="4">
        <v>35578</v>
      </c>
      <c r="L26" s="4">
        <v>35327</v>
      </c>
      <c r="M26" s="4">
        <v>33696</v>
      </c>
      <c r="N26" s="13">
        <f t="shared" si="1"/>
        <v>33529.166666666664</v>
      </c>
    </row>
    <row r="27" spans="1:14" ht="12" customHeight="1" x14ac:dyDescent="0.2">
      <c r="A27" s="7" t="s">
        <v>63</v>
      </c>
      <c r="B27" s="13">
        <v>23411</v>
      </c>
      <c r="C27" s="4">
        <v>22287</v>
      </c>
      <c r="D27" s="4">
        <v>22017</v>
      </c>
      <c r="E27" s="4">
        <v>21700</v>
      </c>
      <c r="F27" s="4">
        <v>21995</v>
      </c>
      <c r="G27" s="4">
        <v>22469</v>
      </c>
      <c r="H27" s="4">
        <v>22671</v>
      </c>
      <c r="I27" s="4">
        <v>23041</v>
      </c>
      <c r="J27" s="4">
        <v>23361</v>
      </c>
      <c r="K27" s="4">
        <v>23852</v>
      </c>
      <c r="L27" s="4">
        <v>23699</v>
      </c>
      <c r="M27" s="4">
        <v>23341</v>
      </c>
      <c r="N27" s="13">
        <f t="shared" si="1"/>
        <v>22820.333333333332</v>
      </c>
    </row>
    <row r="28" spans="1:14" ht="12" customHeight="1" x14ac:dyDescent="0.2">
      <c r="A28" s="7" t="s">
        <v>64</v>
      </c>
      <c r="B28" s="13">
        <v>9468</v>
      </c>
      <c r="C28" s="4">
        <v>9085</v>
      </c>
      <c r="D28" s="4">
        <v>8890</v>
      </c>
      <c r="E28" s="4">
        <v>8987</v>
      </c>
      <c r="F28" s="4">
        <v>8820</v>
      </c>
      <c r="G28" s="4">
        <v>9060</v>
      </c>
      <c r="H28" s="4">
        <v>9188</v>
      </c>
      <c r="I28" s="4">
        <v>9232</v>
      </c>
      <c r="J28" s="4">
        <v>9305</v>
      </c>
      <c r="K28" s="4">
        <v>9512</v>
      </c>
      <c r="L28" s="4">
        <v>9474</v>
      </c>
      <c r="M28" s="4">
        <v>9155</v>
      </c>
      <c r="N28" s="13">
        <f t="shared" si="1"/>
        <v>9181.3333333333339</v>
      </c>
    </row>
    <row r="29" spans="1:14" ht="12" customHeight="1" x14ac:dyDescent="0.2">
      <c r="A29" s="7" t="s">
        <v>65</v>
      </c>
      <c r="B29" s="13">
        <v>5032</v>
      </c>
      <c r="C29" s="4">
        <v>4870</v>
      </c>
      <c r="D29" s="4">
        <v>4588</v>
      </c>
      <c r="E29" s="4">
        <v>4493</v>
      </c>
      <c r="F29" s="4">
        <v>4493</v>
      </c>
      <c r="G29" s="4">
        <v>4708</v>
      </c>
      <c r="H29" s="4">
        <v>4914</v>
      </c>
      <c r="I29" s="4">
        <v>5069</v>
      </c>
      <c r="J29" s="4">
        <v>5395</v>
      </c>
      <c r="K29" s="4">
        <v>5673</v>
      </c>
      <c r="L29" s="4">
        <v>5566</v>
      </c>
      <c r="M29" s="4">
        <v>5516</v>
      </c>
      <c r="N29" s="13">
        <f t="shared" si="1"/>
        <v>5026.416666666667</v>
      </c>
    </row>
    <row r="30" spans="1:14" ht="12" customHeight="1" x14ac:dyDescent="0.2">
      <c r="A30" s="7" t="s">
        <v>66</v>
      </c>
      <c r="B30" s="13">
        <v>22022</v>
      </c>
      <c r="C30" s="4">
        <v>21135</v>
      </c>
      <c r="D30" s="4">
        <v>20355</v>
      </c>
      <c r="E30" s="4">
        <v>20268</v>
      </c>
      <c r="F30" s="4">
        <v>20174</v>
      </c>
      <c r="G30" s="4">
        <v>21025</v>
      </c>
      <c r="H30" s="4">
        <v>21477</v>
      </c>
      <c r="I30" s="4">
        <v>21896</v>
      </c>
      <c r="J30" s="4">
        <v>22126</v>
      </c>
      <c r="K30" s="4">
        <v>22408</v>
      </c>
      <c r="L30" s="4">
        <v>22280</v>
      </c>
      <c r="M30" s="4">
        <v>21994</v>
      </c>
      <c r="N30" s="13">
        <f t="shared" si="1"/>
        <v>21430</v>
      </c>
    </row>
    <row r="31" spans="1:14" ht="12" customHeight="1" x14ac:dyDescent="0.2">
      <c r="A31" s="7" t="s">
        <v>67</v>
      </c>
      <c r="B31" s="13">
        <v>8372</v>
      </c>
      <c r="C31" s="4">
        <v>7902</v>
      </c>
      <c r="D31" s="4">
        <v>7487</v>
      </c>
      <c r="E31" s="4">
        <v>7438</v>
      </c>
      <c r="F31" s="4">
        <v>7318</v>
      </c>
      <c r="G31" s="4">
        <v>7613</v>
      </c>
      <c r="H31" s="4">
        <v>7804</v>
      </c>
      <c r="I31" s="4">
        <v>8031</v>
      </c>
      <c r="J31" s="4">
        <v>8210</v>
      </c>
      <c r="K31" s="4">
        <v>8515</v>
      </c>
      <c r="L31" s="4">
        <v>8356</v>
      </c>
      <c r="M31" s="4">
        <v>8123</v>
      </c>
      <c r="N31" s="13">
        <f t="shared" si="1"/>
        <v>7930.75</v>
      </c>
    </row>
    <row r="32" spans="1:14" ht="12" customHeight="1" x14ac:dyDescent="0.2">
      <c r="A32" s="7" t="s">
        <v>68</v>
      </c>
      <c r="B32" s="13">
        <v>14236</v>
      </c>
      <c r="C32" s="4">
        <v>13736</v>
      </c>
      <c r="D32" s="4">
        <v>13691</v>
      </c>
      <c r="E32" s="4">
        <v>14170</v>
      </c>
      <c r="F32" s="4">
        <v>14060</v>
      </c>
      <c r="G32" s="4">
        <v>14778</v>
      </c>
      <c r="H32" s="4">
        <v>14937</v>
      </c>
      <c r="I32" s="4">
        <v>15495</v>
      </c>
      <c r="J32" s="4">
        <v>15468</v>
      </c>
      <c r="K32" s="4">
        <v>15678</v>
      </c>
      <c r="L32" s="4">
        <v>15375</v>
      </c>
      <c r="M32" s="4">
        <v>15013</v>
      </c>
      <c r="N32" s="13">
        <f t="shared" si="1"/>
        <v>14719.75</v>
      </c>
    </row>
    <row r="33" spans="1:14" ht="12" customHeight="1" x14ac:dyDescent="0.2">
      <c r="A33" s="7" t="s">
        <v>69</v>
      </c>
      <c r="B33" s="13">
        <v>39</v>
      </c>
      <c r="C33" s="4">
        <v>46</v>
      </c>
      <c r="D33" s="4">
        <v>46</v>
      </c>
      <c r="E33" s="4">
        <v>41</v>
      </c>
      <c r="F33" s="4">
        <v>46</v>
      </c>
      <c r="G33" s="4">
        <v>48</v>
      </c>
      <c r="H33" s="4">
        <v>44</v>
      </c>
      <c r="I33" s="4">
        <v>45</v>
      </c>
      <c r="J33" s="4">
        <v>47</v>
      </c>
      <c r="K33" s="4">
        <v>51</v>
      </c>
      <c r="L33" s="4">
        <v>65</v>
      </c>
      <c r="M33" s="4">
        <v>64</v>
      </c>
      <c r="N33" s="13">
        <f t="shared" si="1"/>
        <v>48.5</v>
      </c>
    </row>
    <row r="34" spans="1:14" ht="12" customHeight="1" x14ac:dyDescent="0.2">
      <c r="A34" s="7" t="s">
        <v>70</v>
      </c>
      <c r="B34" s="13">
        <v>46</v>
      </c>
      <c r="C34" s="4">
        <v>42</v>
      </c>
      <c r="D34" s="4">
        <v>36</v>
      </c>
      <c r="E34" s="4">
        <v>43</v>
      </c>
      <c r="F34" s="4">
        <v>43</v>
      </c>
      <c r="G34" s="4">
        <v>47</v>
      </c>
      <c r="H34" s="4">
        <v>43</v>
      </c>
      <c r="I34" s="4">
        <v>49</v>
      </c>
      <c r="J34" s="4">
        <v>51</v>
      </c>
      <c r="K34" s="4">
        <v>53</v>
      </c>
      <c r="L34" s="4">
        <v>57</v>
      </c>
      <c r="M34" s="4">
        <v>52</v>
      </c>
      <c r="N34" s="13">
        <f t="shared" si="1"/>
        <v>46.833333333333336</v>
      </c>
    </row>
    <row r="35" spans="1:14" s="17" customFormat="1" ht="24.75" customHeight="1" x14ac:dyDescent="0.2">
      <c r="A35" s="14" t="s">
        <v>71</v>
      </c>
      <c r="B35" s="16">
        <v>129423</v>
      </c>
      <c r="C35" s="15">
        <v>122537</v>
      </c>
      <c r="D35" s="15">
        <v>118652</v>
      </c>
      <c r="E35" s="15">
        <v>118753</v>
      </c>
      <c r="F35" s="15">
        <v>118418</v>
      </c>
      <c r="G35" s="15">
        <v>122351</v>
      </c>
      <c r="H35" s="15">
        <v>124766</v>
      </c>
      <c r="I35" s="15">
        <v>128106</v>
      </c>
      <c r="J35" s="15">
        <v>130035</v>
      </c>
      <c r="K35" s="15">
        <v>132783</v>
      </c>
      <c r="L35" s="15">
        <v>131604</v>
      </c>
      <c r="M35" s="15">
        <v>128054</v>
      </c>
      <c r="N35" s="16">
        <f t="shared" si="1"/>
        <v>125456.83333333333</v>
      </c>
    </row>
    <row r="36" spans="1:14" ht="12" customHeight="1" x14ac:dyDescent="0.2">
      <c r="A36" s="7" t="s">
        <v>72</v>
      </c>
      <c r="B36" s="13">
        <v>16310</v>
      </c>
      <c r="C36" s="4">
        <v>15357</v>
      </c>
      <c r="D36" s="4">
        <v>15227</v>
      </c>
      <c r="E36" s="4">
        <v>15667</v>
      </c>
      <c r="F36" s="4">
        <v>15260</v>
      </c>
      <c r="G36" s="4">
        <v>15826</v>
      </c>
      <c r="H36" s="4">
        <v>15825</v>
      </c>
      <c r="I36" s="4">
        <v>15967</v>
      </c>
      <c r="J36" s="4">
        <v>15937</v>
      </c>
      <c r="K36" s="4">
        <v>16128</v>
      </c>
      <c r="L36" s="4">
        <v>15912</v>
      </c>
      <c r="M36" s="4">
        <v>15880</v>
      </c>
      <c r="N36" s="13">
        <f t="shared" si="1"/>
        <v>15774.666666666666</v>
      </c>
    </row>
    <row r="37" spans="1:14" ht="12" customHeight="1" x14ac:dyDescent="0.2">
      <c r="A37" s="7" t="s">
        <v>73</v>
      </c>
      <c r="B37" s="13">
        <v>11489</v>
      </c>
      <c r="C37" s="4">
        <v>11025</v>
      </c>
      <c r="D37" s="4">
        <v>10758</v>
      </c>
      <c r="E37" s="4">
        <v>11032</v>
      </c>
      <c r="F37" s="4">
        <v>10889</v>
      </c>
      <c r="G37" s="4">
        <v>11272</v>
      </c>
      <c r="H37" s="4">
        <v>11718</v>
      </c>
      <c r="I37" s="4">
        <v>11859</v>
      </c>
      <c r="J37" s="4">
        <v>11757</v>
      </c>
      <c r="K37" s="4">
        <v>11988</v>
      </c>
      <c r="L37" s="4">
        <v>11772</v>
      </c>
      <c r="M37" s="4">
        <v>11514</v>
      </c>
      <c r="N37" s="13">
        <f t="shared" si="1"/>
        <v>11422.75</v>
      </c>
    </row>
    <row r="38" spans="1:14" ht="12" customHeight="1" x14ac:dyDescent="0.2">
      <c r="A38" s="7" t="s">
        <v>74</v>
      </c>
      <c r="B38" s="13">
        <v>4708</v>
      </c>
      <c r="C38" s="4">
        <v>4703</v>
      </c>
      <c r="D38" s="4">
        <v>4550</v>
      </c>
      <c r="E38" s="4">
        <v>4514</v>
      </c>
      <c r="F38" s="4">
        <v>4614</v>
      </c>
      <c r="G38" s="4">
        <v>4731</v>
      </c>
      <c r="H38" s="4">
        <v>4874</v>
      </c>
      <c r="I38" s="4">
        <v>4954</v>
      </c>
      <c r="J38" s="4">
        <v>4928</v>
      </c>
      <c r="K38" s="4">
        <v>4803</v>
      </c>
      <c r="L38" s="4">
        <v>4718</v>
      </c>
      <c r="M38" s="4">
        <v>4572</v>
      </c>
      <c r="N38" s="13">
        <f t="shared" si="1"/>
        <v>4722.416666666667</v>
      </c>
    </row>
    <row r="39" spans="1:14" ht="12" customHeight="1" x14ac:dyDescent="0.2">
      <c r="A39" s="7" t="s">
        <v>75</v>
      </c>
      <c r="B39" s="13">
        <v>16727</v>
      </c>
      <c r="C39" s="4">
        <v>16232</v>
      </c>
      <c r="D39" s="4">
        <v>16022</v>
      </c>
      <c r="E39" s="4">
        <v>16520</v>
      </c>
      <c r="F39" s="4">
        <v>16246</v>
      </c>
      <c r="G39" s="4">
        <v>16600</v>
      </c>
      <c r="H39" s="4">
        <v>16886</v>
      </c>
      <c r="I39" s="4">
        <v>16838</v>
      </c>
      <c r="J39" s="4">
        <v>16941</v>
      </c>
      <c r="K39" s="4">
        <v>17015</v>
      </c>
      <c r="L39" s="4">
        <v>16733</v>
      </c>
      <c r="M39" s="4">
        <v>16665</v>
      </c>
      <c r="N39" s="13">
        <f t="shared" si="1"/>
        <v>16618.75</v>
      </c>
    </row>
    <row r="40" spans="1:14" ht="12" customHeight="1" x14ac:dyDescent="0.2">
      <c r="A40" s="7" t="s">
        <v>76</v>
      </c>
      <c r="B40" s="13">
        <v>8244</v>
      </c>
      <c r="C40" s="4">
        <v>8023</v>
      </c>
      <c r="D40" s="4">
        <v>7997</v>
      </c>
      <c r="E40" s="4">
        <v>8142</v>
      </c>
      <c r="F40" s="4">
        <v>8068</v>
      </c>
      <c r="G40" s="4">
        <v>8237</v>
      </c>
      <c r="H40" s="4">
        <v>8315</v>
      </c>
      <c r="I40" s="4">
        <v>8376</v>
      </c>
      <c r="J40" s="4">
        <v>8259</v>
      </c>
      <c r="K40" s="4">
        <v>8356</v>
      </c>
      <c r="L40" s="4">
        <v>8322</v>
      </c>
      <c r="M40" s="4">
        <v>8199</v>
      </c>
      <c r="N40" s="13">
        <f t="shared" si="1"/>
        <v>8211.5</v>
      </c>
    </row>
    <row r="41" spans="1:14" ht="12" customHeight="1" x14ac:dyDescent="0.2">
      <c r="A41" s="7" t="s">
        <v>77</v>
      </c>
      <c r="B41" s="13">
        <v>13196</v>
      </c>
      <c r="C41" s="4">
        <v>13066</v>
      </c>
      <c r="D41" s="4">
        <v>12489</v>
      </c>
      <c r="E41" s="4">
        <v>12402</v>
      </c>
      <c r="F41" s="4">
        <v>12434</v>
      </c>
      <c r="G41" s="4">
        <v>12640</v>
      </c>
      <c r="H41" s="4">
        <v>12974</v>
      </c>
      <c r="I41" s="4">
        <v>13345</v>
      </c>
      <c r="J41" s="4">
        <v>13294</v>
      </c>
      <c r="K41" s="4">
        <v>13231</v>
      </c>
      <c r="L41" s="4">
        <v>13230</v>
      </c>
      <c r="M41" s="4">
        <v>13027</v>
      </c>
      <c r="N41" s="13">
        <f t="shared" si="1"/>
        <v>12944</v>
      </c>
    </row>
    <row r="42" spans="1:14" ht="12" customHeight="1" x14ac:dyDescent="0.2">
      <c r="A42" s="7" t="s">
        <v>78</v>
      </c>
      <c r="B42" s="13">
        <v>7179</v>
      </c>
      <c r="C42" s="4">
        <v>6984</v>
      </c>
      <c r="D42" s="4">
        <v>6848</v>
      </c>
      <c r="E42" s="4">
        <v>7125</v>
      </c>
      <c r="F42" s="4">
        <v>7060</v>
      </c>
      <c r="G42" s="4">
        <v>7237</v>
      </c>
      <c r="H42" s="4">
        <v>7242</v>
      </c>
      <c r="I42" s="4">
        <v>7313</v>
      </c>
      <c r="J42" s="4">
        <v>7245</v>
      </c>
      <c r="K42" s="4">
        <v>7254</v>
      </c>
      <c r="L42" s="4">
        <v>7079</v>
      </c>
      <c r="M42" s="4">
        <v>7027</v>
      </c>
      <c r="N42" s="13">
        <f t="shared" si="1"/>
        <v>7132.75</v>
      </c>
    </row>
    <row r="43" spans="1:14" s="17" customFormat="1" ht="24.75" customHeight="1" x14ac:dyDescent="0.2">
      <c r="A43" s="14" t="s">
        <v>79</v>
      </c>
      <c r="B43" s="16">
        <v>77853</v>
      </c>
      <c r="C43" s="15">
        <v>75390</v>
      </c>
      <c r="D43" s="15">
        <v>73891</v>
      </c>
      <c r="E43" s="15">
        <v>75402</v>
      </c>
      <c r="F43" s="15">
        <v>74571</v>
      </c>
      <c r="G43" s="15">
        <v>76543</v>
      </c>
      <c r="H43" s="15">
        <v>77834</v>
      </c>
      <c r="I43" s="15">
        <v>78652</v>
      </c>
      <c r="J43" s="15">
        <v>78361</v>
      </c>
      <c r="K43" s="15">
        <v>78775</v>
      </c>
      <c r="L43" s="15">
        <v>77766</v>
      </c>
      <c r="M43" s="15">
        <v>76884</v>
      </c>
      <c r="N43" s="16">
        <f t="shared" si="1"/>
        <v>76826.833333333328</v>
      </c>
    </row>
    <row r="44" spans="1:14" ht="12" customHeight="1" x14ac:dyDescent="0.2">
      <c r="A44" s="7" t="s">
        <v>80</v>
      </c>
      <c r="B44" s="13">
        <v>10357</v>
      </c>
      <c r="C44" s="4">
        <v>9676</v>
      </c>
      <c r="D44" s="4">
        <v>9132</v>
      </c>
      <c r="E44" s="4">
        <v>9100</v>
      </c>
      <c r="F44" s="4">
        <v>9194</v>
      </c>
      <c r="G44" s="4">
        <v>9504</v>
      </c>
      <c r="H44" s="4">
        <v>9802</v>
      </c>
      <c r="I44" s="4">
        <v>10011</v>
      </c>
      <c r="J44" s="4">
        <v>10038</v>
      </c>
      <c r="K44" s="4">
        <v>10305</v>
      </c>
      <c r="L44" s="4">
        <v>10169</v>
      </c>
      <c r="M44" s="4">
        <v>10026</v>
      </c>
      <c r="N44" s="13">
        <f t="shared" si="1"/>
        <v>9776.1666666666661</v>
      </c>
    </row>
    <row r="45" spans="1:14" ht="12" customHeight="1" x14ac:dyDescent="0.2">
      <c r="A45" s="7" t="s">
        <v>81</v>
      </c>
      <c r="B45" s="13">
        <v>6685</v>
      </c>
      <c r="C45" s="4">
        <v>6363</v>
      </c>
      <c r="D45" s="4">
        <v>6291</v>
      </c>
      <c r="E45" s="4">
        <v>6337</v>
      </c>
      <c r="F45" s="4">
        <v>6198</v>
      </c>
      <c r="G45" s="4">
        <v>6320</v>
      </c>
      <c r="H45" s="4">
        <v>6517</v>
      </c>
      <c r="I45" s="4">
        <v>6672</v>
      </c>
      <c r="J45" s="4">
        <v>6827</v>
      </c>
      <c r="K45" s="4">
        <v>6954</v>
      </c>
      <c r="L45" s="4">
        <v>6937</v>
      </c>
      <c r="M45" s="4">
        <v>6752</v>
      </c>
      <c r="N45" s="13">
        <f t="shared" si="1"/>
        <v>6571.083333333333</v>
      </c>
    </row>
    <row r="46" spans="1:14" ht="12" customHeight="1" x14ac:dyDescent="0.2">
      <c r="A46" s="7" t="s">
        <v>82</v>
      </c>
      <c r="B46" s="13">
        <v>9776</v>
      </c>
      <c r="C46" s="4">
        <v>9191</v>
      </c>
      <c r="D46" s="4">
        <v>8755</v>
      </c>
      <c r="E46" s="4">
        <v>8512</v>
      </c>
      <c r="F46" s="4">
        <v>8667</v>
      </c>
      <c r="G46" s="4">
        <v>8950</v>
      </c>
      <c r="H46" s="4">
        <v>9283</v>
      </c>
      <c r="I46" s="4">
        <v>9713</v>
      </c>
      <c r="J46" s="4">
        <v>10179</v>
      </c>
      <c r="K46" s="4">
        <v>10330</v>
      </c>
      <c r="L46" s="4">
        <v>10407</v>
      </c>
      <c r="M46" s="4">
        <v>10260</v>
      </c>
      <c r="N46" s="13">
        <f t="shared" si="1"/>
        <v>9501.9166666666661</v>
      </c>
    </row>
    <row r="47" spans="1:14" ht="12" customHeight="1" x14ac:dyDescent="0.2">
      <c r="A47" s="7" t="s">
        <v>83</v>
      </c>
      <c r="B47" s="13">
        <v>3662</v>
      </c>
      <c r="C47" s="4">
        <v>3553</v>
      </c>
      <c r="D47" s="4">
        <v>3469</v>
      </c>
      <c r="E47" s="4">
        <v>3617</v>
      </c>
      <c r="F47" s="4">
        <v>3668</v>
      </c>
      <c r="G47" s="4">
        <v>3729</v>
      </c>
      <c r="H47" s="4">
        <v>3807</v>
      </c>
      <c r="I47" s="4">
        <v>3830</v>
      </c>
      <c r="J47" s="4">
        <v>3915</v>
      </c>
      <c r="K47" s="4">
        <v>3945</v>
      </c>
      <c r="L47" s="4">
        <v>3944</v>
      </c>
      <c r="M47" s="4">
        <v>3904</v>
      </c>
      <c r="N47" s="13">
        <f t="shared" si="1"/>
        <v>3753.5833333333335</v>
      </c>
    </row>
    <row r="48" spans="1:14" ht="12" customHeight="1" x14ac:dyDescent="0.2">
      <c r="A48" s="7" t="s">
        <v>84</v>
      </c>
      <c r="B48" s="13">
        <v>8654</v>
      </c>
      <c r="C48" s="4">
        <v>8140</v>
      </c>
      <c r="D48" s="4">
        <v>7985</v>
      </c>
      <c r="E48" s="4">
        <v>7984</v>
      </c>
      <c r="F48" s="4">
        <v>7740</v>
      </c>
      <c r="G48" s="4">
        <v>7987</v>
      </c>
      <c r="H48" s="4">
        <v>8078</v>
      </c>
      <c r="I48" s="4">
        <v>8312</v>
      </c>
      <c r="J48" s="4">
        <v>8291</v>
      </c>
      <c r="K48" s="4">
        <v>8496</v>
      </c>
      <c r="L48" s="4">
        <v>8455</v>
      </c>
      <c r="M48" s="4">
        <v>8563</v>
      </c>
      <c r="N48" s="13">
        <f t="shared" si="1"/>
        <v>8223.75</v>
      </c>
    </row>
    <row r="49" spans="1:14" ht="12" customHeight="1" x14ac:dyDescent="0.2">
      <c r="A49" s="7" t="s">
        <v>85</v>
      </c>
      <c r="B49" s="13">
        <v>69912</v>
      </c>
      <c r="C49" s="4">
        <v>66449</v>
      </c>
      <c r="D49" s="4">
        <v>63776</v>
      </c>
      <c r="E49" s="4">
        <v>63465</v>
      </c>
      <c r="F49" s="4">
        <v>63973</v>
      </c>
      <c r="G49" s="4">
        <v>65564</v>
      </c>
      <c r="H49" s="4">
        <v>67673</v>
      </c>
      <c r="I49" s="4">
        <v>69101</v>
      </c>
      <c r="J49" s="4">
        <v>69653</v>
      </c>
      <c r="K49" s="4">
        <v>70499</v>
      </c>
      <c r="L49" s="4">
        <v>69453</v>
      </c>
      <c r="M49" s="4">
        <v>68323</v>
      </c>
      <c r="N49" s="13">
        <f t="shared" si="1"/>
        <v>67320.083333333328</v>
      </c>
    </row>
    <row r="50" spans="1:14" ht="12" customHeight="1" x14ac:dyDescent="0.2">
      <c r="A50" s="7" t="s">
        <v>86</v>
      </c>
      <c r="B50" s="13">
        <v>3975</v>
      </c>
      <c r="C50" s="4">
        <v>3898</v>
      </c>
      <c r="D50" s="4">
        <v>3942</v>
      </c>
      <c r="E50" s="4">
        <v>3995</v>
      </c>
      <c r="F50" s="4">
        <v>3991</v>
      </c>
      <c r="G50" s="4">
        <v>3976</v>
      </c>
      <c r="H50" s="4">
        <v>4023</v>
      </c>
      <c r="I50" s="4">
        <v>4020</v>
      </c>
      <c r="J50" s="4">
        <v>3925</v>
      </c>
      <c r="K50" s="4">
        <v>3831</v>
      </c>
      <c r="L50" s="4">
        <v>3794</v>
      </c>
      <c r="M50" s="4">
        <v>3782</v>
      </c>
      <c r="N50" s="13">
        <f t="shared" si="1"/>
        <v>3929.3333333333335</v>
      </c>
    </row>
    <row r="51" spans="1:14" ht="12" customHeight="1" x14ac:dyDescent="0.2">
      <c r="A51" s="7" t="s">
        <v>87</v>
      </c>
      <c r="B51" s="13">
        <v>417</v>
      </c>
      <c r="C51" s="4">
        <v>376</v>
      </c>
      <c r="D51" s="4">
        <v>358</v>
      </c>
      <c r="E51" s="4">
        <v>366</v>
      </c>
      <c r="F51" s="4">
        <v>348</v>
      </c>
      <c r="G51" s="4">
        <v>378</v>
      </c>
      <c r="H51" s="4">
        <v>395</v>
      </c>
      <c r="I51" s="4">
        <v>397</v>
      </c>
      <c r="J51" s="4">
        <v>428</v>
      </c>
      <c r="K51" s="4">
        <v>475</v>
      </c>
      <c r="L51" s="4">
        <v>471</v>
      </c>
      <c r="M51" s="4">
        <v>446</v>
      </c>
      <c r="N51" s="13">
        <f t="shared" si="1"/>
        <v>404.58333333333331</v>
      </c>
    </row>
    <row r="52" spans="1:14" ht="12" customHeight="1" x14ac:dyDescent="0.2">
      <c r="A52" s="7" t="s">
        <v>88</v>
      </c>
      <c r="B52" s="13">
        <v>333</v>
      </c>
      <c r="C52" s="4">
        <v>309</v>
      </c>
      <c r="D52" s="4">
        <v>318</v>
      </c>
      <c r="E52" s="4">
        <v>334</v>
      </c>
      <c r="F52" s="4">
        <v>352</v>
      </c>
      <c r="G52" s="4">
        <v>342</v>
      </c>
      <c r="H52" s="4">
        <v>354</v>
      </c>
      <c r="I52" s="4">
        <v>371</v>
      </c>
      <c r="J52" s="4">
        <v>354</v>
      </c>
      <c r="K52" s="4">
        <v>373</v>
      </c>
      <c r="L52" s="4">
        <v>381</v>
      </c>
      <c r="M52" s="4">
        <v>361</v>
      </c>
      <c r="N52" s="13">
        <f t="shared" si="1"/>
        <v>348.5</v>
      </c>
    </row>
    <row r="53" spans="1:14" ht="12" customHeight="1" x14ac:dyDescent="0.2">
      <c r="A53" s="7" t="s">
        <v>89</v>
      </c>
      <c r="B53" s="13">
        <v>14</v>
      </c>
      <c r="C53" s="4">
        <v>15</v>
      </c>
      <c r="D53" s="4">
        <v>16</v>
      </c>
      <c r="E53" s="4">
        <v>12</v>
      </c>
      <c r="F53" s="4">
        <v>20</v>
      </c>
      <c r="G53" s="4">
        <v>21</v>
      </c>
      <c r="H53" s="4">
        <v>18</v>
      </c>
      <c r="I53" s="4">
        <v>18</v>
      </c>
      <c r="J53" s="4">
        <v>22</v>
      </c>
      <c r="K53" s="4">
        <v>22</v>
      </c>
      <c r="L53" s="4">
        <v>19</v>
      </c>
      <c r="M53" s="4">
        <v>19</v>
      </c>
      <c r="N53" s="13">
        <f t="shared" si="1"/>
        <v>18</v>
      </c>
    </row>
    <row r="54" spans="1:14" ht="12" customHeight="1" x14ac:dyDescent="0.2">
      <c r="A54" s="7" t="s">
        <v>90</v>
      </c>
      <c r="B54" s="13">
        <v>10</v>
      </c>
      <c r="C54" s="4">
        <v>12</v>
      </c>
      <c r="D54" s="4">
        <v>15</v>
      </c>
      <c r="E54" s="4">
        <v>14</v>
      </c>
      <c r="F54" s="4">
        <v>17</v>
      </c>
      <c r="G54" s="4">
        <v>17</v>
      </c>
      <c r="H54" s="4">
        <v>16</v>
      </c>
      <c r="I54" s="4">
        <v>19</v>
      </c>
      <c r="J54" s="4">
        <v>18</v>
      </c>
      <c r="K54" s="4">
        <v>19</v>
      </c>
      <c r="L54" s="4">
        <v>18</v>
      </c>
      <c r="M54" s="4">
        <v>19</v>
      </c>
      <c r="N54" s="13">
        <f t="shared" si="1"/>
        <v>16.166666666666668</v>
      </c>
    </row>
    <row r="55" spans="1:14" ht="12" customHeight="1" x14ac:dyDescent="0.2">
      <c r="A55" s="7" t="s">
        <v>91</v>
      </c>
      <c r="B55" s="13">
        <v>12</v>
      </c>
      <c r="C55" s="4">
        <v>9</v>
      </c>
      <c r="D55" s="4">
        <v>8</v>
      </c>
      <c r="E55" s="4">
        <v>6</v>
      </c>
      <c r="F55" s="4">
        <v>10</v>
      </c>
      <c r="G55" s="4">
        <v>10</v>
      </c>
      <c r="H55" s="4">
        <v>10</v>
      </c>
      <c r="I55" s="4">
        <v>9</v>
      </c>
      <c r="J55" s="4">
        <v>10</v>
      </c>
      <c r="K55" s="4">
        <v>11</v>
      </c>
      <c r="L55" s="4">
        <v>13</v>
      </c>
      <c r="M55" s="4">
        <v>14</v>
      </c>
      <c r="N55" s="13">
        <f t="shared" si="1"/>
        <v>10.166666666666666</v>
      </c>
    </row>
    <row r="56" spans="1:14" ht="12" customHeight="1" x14ac:dyDescent="0.2">
      <c r="A56" s="7" t="s">
        <v>92</v>
      </c>
      <c r="B56" s="13">
        <v>63</v>
      </c>
      <c r="C56" s="4">
        <v>67</v>
      </c>
      <c r="D56" s="4">
        <v>72</v>
      </c>
      <c r="E56" s="4">
        <v>65</v>
      </c>
      <c r="F56" s="4">
        <v>61</v>
      </c>
      <c r="G56" s="4">
        <v>65</v>
      </c>
      <c r="H56" s="4">
        <v>64</v>
      </c>
      <c r="I56" s="4">
        <v>65</v>
      </c>
      <c r="J56" s="4">
        <v>65</v>
      </c>
      <c r="K56" s="4">
        <v>62</v>
      </c>
      <c r="L56" s="4">
        <v>65</v>
      </c>
      <c r="M56" s="4">
        <v>59</v>
      </c>
      <c r="N56" s="13">
        <f t="shared" si="1"/>
        <v>64.416666666666671</v>
      </c>
    </row>
    <row r="57" spans="1:14" ht="12" customHeight="1" x14ac:dyDescent="0.2">
      <c r="A57" s="7" t="s">
        <v>93</v>
      </c>
      <c r="B57" s="13">
        <v>15</v>
      </c>
      <c r="C57" s="4">
        <v>12</v>
      </c>
      <c r="D57" s="4">
        <v>11</v>
      </c>
      <c r="E57" s="4">
        <v>12</v>
      </c>
      <c r="F57" s="4">
        <v>9</v>
      </c>
      <c r="G57" s="4">
        <v>15</v>
      </c>
      <c r="H57" s="4">
        <v>15</v>
      </c>
      <c r="I57" s="4">
        <v>17</v>
      </c>
      <c r="J57" s="4">
        <v>14</v>
      </c>
      <c r="K57" s="4">
        <v>12</v>
      </c>
      <c r="L57" s="4">
        <v>11</v>
      </c>
      <c r="M57" s="4">
        <v>15</v>
      </c>
      <c r="N57" s="13">
        <f t="shared" si="1"/>
        <v>13.166666666666666</v>
      </c>
    </row>
    <row r="58" spans="1:14" ht="12" customHeight="1" x14ac:dyDescent="0.2">
      <c r="A58" s="7" t="s">
        <v>94</v>
      </c>
      <c r="B58" s="13">
        <v>8</v>
      </c>
      <c r="C58" s="4">
        <v>9</v>
      </c>
      <c r="D58" s="4">
        <v>9</v>
      </c>
      <c r="E58" s="4">
        <v>4</v>
      </c>
      <c r="F58" s="4">
        <v>6</v>
      </c>
      <c r="G58" s="4">
        <v>5</v>
      </c>
      <c r="H58" s="4">
        <v>7</v>
      </c>
      <c r="I58" s="4">
        <v>8</v>
      </c>
      <c r="J58" s="4">
        <v>8</v>
      </c>
      <c r="K58" s="4">
        <v>7</v>
      </c>
      <c r="L58" s="4">
        <v>5</v>
      </c>
      <c r="M58" s="4">
        <v>7</v>
      </c>
      <c r="N58" s="13">
        <f t="shared" si="1"/>
        <v>6.916666666666667</v>
      </c>
    </row>
    <row r="59" spans="1:14" ht="12" customHeight="1" x14ac:dyDescent="0.2">
      <c r="A59" s="7" t="s">
        <v>95</v>
      </c>
      <c r="B59" s="13">
        <v>25</v>
      </c>
      <c r="C59" s="4">
        <v>27</v>
      </c>
      <c r="D59" s="4">
        <v>32</v>
      </c>
      <c r="E59" s="4">
        <v>30</v>
      </c>
      <c r="F59" s="4">
        <v>30</v>
      </c>
      <c r="G59" s="4">
        <v>35</v>
      </c>
      <c r="H59" s="4">
        <v>32</v>
      </c>
      <c r="I59" s="4">
        <v>35</v>
      </c>
      <c r="J59" s="4">
        <v>35</v>
      </c>
      <c r="K59" s="4">
        <v>37</v>
      </c>
      <c r="L59" s="4">
        <v>38</v>
      </c>
      <c r="M59" s="4">
        <v>43</v>
      </c>
      <c r="N59" s="13">
        <f t="shared" si="1"/>
        <v>33.25</v>
      </c>
    </row>
    <row r="60" spans="1:14" ht="12" customHeight="1" x14ac:dyDescent="0.2">
      <c r="A60" s="7" t="s">
        <v>96</v>
      </c>
      <c r="B60" s="13">
        <v>635</v>
      </c>
      <c r="C60" s="4">
        <v>593</v>
      </c>
      <c r="D60" s="4">
        <v>560</v>
      </c>
      <c r="E60" s="4">
        <v>562</v>
      </c>
      <c r="F60" s="4">
        <v>547</v>
      </c>
      <c r="G60" s="4">
        <v>545</v>
      </c>
      <c r="H60" s="4">
        <v>586</v>
      </c>
      <c r="I60" s="4">
        <v>584</v>
      </c>
      <c r="J60" s="4">
        <v>601</v>
      </c>
      <c r="K60" s="4">
        <v>600</v>
      </c>
      <c r="L60" s="4">
        <v>594</v>
      </c>
      <c r="M60" s="4">
        <v>578</v>
      </c>
      <c r="N60" s="13">
        <f t="shared" si="1"/>
        <v>582.08333333333337</v>
      </c>
    </row>
    <row r="61" spans="1:14" ht="12" customHeight="1" x14ac:dyDescent="0.2">
      <c r="A61" s="7" t="s">
        <v>97</v>
      </c>
      <c r="B61" s="13">
        <v>328</v>
      </c>
      <c r="C61" s="4">
        <v>307</v>
      </c>
      <c r="D61" s="4">
        <v>297</v>
      </c>
      <c r="E61" s="4">
        <v>314</v>
      </c>
      <c r="F61" s="4">
        <v>311</v>
      </c>
      <c r="G61" s="4">
        <v>331</v>
      </c>
      <c r="H61" s="4">
        <v>339</v>
      </c>
      <c r="I61" s="4">
        <v>341</v>
      </c>
      <c r="J61" s="4">
        <v>346</v>
      </c>
      <c r="K61" s="4">
        <v>343</v>
      </c>
      <c r="L61" s="4">
        <v>347</v>
      </c>
      <c r="M61" s="4">
        <v>324</v>
      </c>
      <c r="N61" s="13">
        <f t="shared" si="1"/>
        <v>327.33333333333331</v>
      </c>
    </row>
    <row r="62" spans="1:14" ht="12" customHeight="1" x14ac:dyDescent="0.2">
      <c r="A62" s="7" t="s">
        <v>98</v>
      </c>
      <c r="B62" s="13">
        <v>341</v>
      </c>
      <c r="C62" s="4">
        <v>338</v>
      </c>
      <c r="D62" s="4">
        <v>336</v>
      </c>
      <c r="E62" s="4">
        <v>331</v>
      </c>
      <c r="F62" s="4">
        <v>322</v>
      </c>
      <c r="G62" s="4">
        <v>353</v>
      </c>
      <c r="H62" s="4">
        <v>352</v>
      </c>
      <c r="I62" s="4">
        <v>375</v>
      </c>
      <c r="J62" s="4">
        <v>396</v>
      </c>
      <c r="K62" s="4">
        <v>381</v>
      </c>
      <c r="L62" s="4">
        <v>373</v>
      </c>
      <c r="M62" s="4">
        <v>366</v>
      </c>
      <c r="N62" s="13">
        <f t="shared" si="1"/>
        <v>355.33333333333331</v>
      </c>
    </row>
    <row r="63" spans="1:14" ht="12" customHeight="1" x14ac:dyDescent="0.2">
      <c r="A63" s="7" t="s">
        <v>99</v>
      </c>
      <c r="B63" s="13">
        <v>104</v>
      </c>
      <c r="C63" s="4">
        <v>105</v>
      </c>
      <c r="D63" s="4">
        <v>96</v>
      </c>
      <c r="E63" s="4">
        <v>107</v>
      </c>
      <c r="F63" s="4">
        <v>108</v>
      </c>
      <c r="G63" s="4">
        <v>119</v>
      </c>
      <c r="H63" s="4">
        <v>110</v>
      </c>
      <c r="I63" s="4">
        <v>115</v>
      </c>
      <c r="J63" s="4">
        <v>111</v>
      </c>
      <c r="K63" s="4">
        <v>114</v>
      </c>
      <c r="L63" s="4">
        <v>103</v>
      </c>
      <c r="M63" s="4">
        <v>99</v>
      </c>
      <c r="N63" s="13">
        <f t="shared" si="1"/>
        <v>107.58333333333333</v>
      </c>
    </row>
    <row r="64" spans="1:14" ht="12" customHeight="1" x14ac:dyDescent="0.2">
      <c r="A64" s="7" t="s">
        <v>100</v>
      </c>
      <c r="B64" s="13">
        <v>35</v>
      </c>
      <c r="C64" s="4">
        <v>33</v>
      </c>
      <c r="D64" s="4">
        <v>35</v>
      </c>
      <c r="E64" s="4">
        <v>34</v>
      </c>
      <c r="F64" s="4">
        <v>30</v>
      </c>
      <c r="G64" s="4">
        <v>32</v>
      </c>
      <c r="H64" s="4">
        <v>32</v>
      </c>
      <c r="I64" s="4">
        <v>32</v>
      </c>
      <c r="J64" s="4">
        <v>39</v>
      </c>
      <c r="K64" s="4">
        <v>41</v>
      </c>
      <c r="L64" s="4">
        <v>43</v>
      </c>
      <c r="M64" s="4">
        <v>41</v>
      </c>
      <c r="N64" s="13">
        <f t="shared" si="1"/>
        <v>35.583333333333336</v>
      </c>
    </row>
    <row r="65" spans="1:14" ht="12" customHeight="1" x14ac:dyDescent="0.2">
      <c r="A65" s="7" t="s">
        <v>101</v>
      </c>
      <c r="B65" s="13">
        <v>177</v>
      </c>
      <c r="C65" s="4">
        <v>154</v>
      </c>
      <c r="D65" s="4">
        <v>149</v>
      </c>
      <c r="E65" s="4">
        <v>153</v>
      </c>
      <c r="F65" s="4">
        <v>146</v>
      </c>
      <c r="G65" s="4">
        <v>154</v>
      </c>
      <c r="H65" s="4">
        <v>158</v>
      </c>
      <c r="I65" s="4">
        <v>159</v>
      </c>
      <c r="J65" s="4">
        <v>164</v>
      </c>
      <c r="K65" s="4">
        <v>168</v>
      </c>
      <c r="L65" s="4">
        <v>160</v>
      </c>
      <c r="M65" s="4">
        <v>155</v>
      </c>
      <c r="N65" s="13">
        <f t="shared" si="1"/>
        <v>158.08333333333334</v>
      </c>
    </row>
    <row r="66" spans="1:14" ht="12" customHeight="1" x14ac:dyDescent="0.2">
      <c r="A66" s="7" t="s">
        <v>102</v>
      </c>
      <c r="B66" s="13">
        <v>207</v>
      </c>
      <c r="C66" s="4">
        <v>204</v>
      </c>
      <c r="D66" s="4">
        <v>179</v>
      </c>
      <c r="E66" s="4">
        <v>195</v>
      </c>
      <c r="F66" s="4">
        <v>196</v>
      </c>
      <c r="G66" s="4">
        <v>206</v>
      </c>
      <c r="H66" s="4">
        <v>200</v>
      </c>
      <c r="I66" s="4">
        <v>195</v>
      </c>
      <c r="J66" s="4">
        <v>174</v>
      </c>
      <c r="K66" s="4">
        <v>178</v>
      </c>
      <c r="L66" s="4">
        <v>175</v>
      </c>
      <c r="M66" s="4">
        <v>158</v>
      </c>
      <c r="N66" s="13">
        <f t="shared" si="1"/>
        <v>188.91666666666666</v>
      </c>
    </row>
    <row r="67" spans="1:14" ht="12" customHeight="1" x14ac:dyDescent="0.2">
      <c r="A67" s="7" t="s">
        <v>103</v>
      </c>
      <c r="B67" s="13">
        <v>32</v>
      </c>
      <c r="C67" s="4">
        <v>28</v>
      </c>
      <c r="D67" s="4">
        <v>27</v>
      </c>
      <c r="E67" s="4">
        <v>27</v>
      </c>
      <c r="F67" s="4">
        <v>29</v>
      </c>
      <c r="G67" s="4">
        <v>30</v>
      </c>
      <c r="H67" s="4">
        <v>32</v>
      </c>
      <c r="I67" s="4">
        <v>29</v>
      </c>
      <c r="J67" s="4">
        <v>29</v>
      </c>
      <c r="K67" s="4">
        <v>28</v>
      </c>
      <c r="L67" s="4">
        <v>36</v>
      </c>
      <c r="M67" s="4">
        <v>39</v>
      </c>
      <c r="N67" s="13">
        <f t="shared" si="1"/>
        <v>30.5</v>
      </c>
    </row>
    <row r="68" spans="1:14" ht="12" customHeight="1" x14ac:dyDescent="0.2">
      <c r="A68" s="7" t="s">
        <v>104</v>
      </c>
      <c r="B68" s="13">
        <v>321</v>
      </c>
      <c r="C68" s="4">
        <v>292</v>
      </c>
      <c r="D68" s="4">
        <v>287</v>
      </c>
      <c r="E68" s="4">
        <v>292</v>
      </c>
      <c r="F68" s="4">
        <v>278</v>
      </c>
      <c r="G68" s="4">
        <v>315</v>
      </c>
      <c r="H68" s="4">
        <v>321</v>
      </c>
      <c r="I68" s="4">
        <v>310</v>
      </c>
      <c r="J68" s="4">
        <v>333</v>
      </c>
      <c r="K68" s="4">
        <v>323</v>
      </c>
      <c r="L68" s="4">
        <v>316</v>
      </c>
      <c r="M68" s="4">
        <v>293</v>
      </c>
      <c r="N68" s="13">
        <f t="shared" si="1"/>
        <v>306.75</v>
      </c>
    </row>
    <row r="69" spans="1:14" s="17" customFormat="1" ht="24.75" customHeight="1" x14ac:dyDescent="0.2">
      <c r="A69" s="14" t="s">
        <v>105</v>
      </c>
      <c r="B69" s="16">
        <v>116098</v>
      </c>
      <c r="C69" s="15">
        <v>110160</v>
      </c>
      <c r="D69" s="15">
        <v>106155</v>
      </c>
      <c r="E69" s="15">
        <v>105868</v>
      </c>
      <c r="F69" s="15">
        <v>106251</v>
      </c>
      <c r="G69" s="15">
        <v>109003</v>
      </c>
      <c r="H69" s="15">
        <v>112224</v>
      </c>
      <c r="I69" s="15">
        <v>114738</v>
      </c>
      <c r="J69" s="15">
        <v>115975</v>
      </c>
      <c r="K69" s="15">
        <v>117554</v>
      </c>
      <c r="L69" s="15">
        <v>116327</v>
      </c>
      <c r="M69" s="15">
        <v>114646</v>
      </c>
      <c r="N69" s="16">
        <f t="shared" si="1"/>
        <v>112083.25</v>
      </c>
    </row>
    <row r="70" spans="1:14" ht="12" customHeight="1" x14ac:dyDescent="0.2">
      <c r="A70" s="7" t="s">
        <v>106</v>
      </c>
      <c r="B70" s="13">
        <v>6993</v>
      </c>
      <c r="C70" s="4">
        <v>6872</v>
      </c>
      <c r="D70" s="4">
        <v>6814</v>
      </c>
      <c r="E70" s="4">
        <v>6824</v>
      </c>
      <c r="F70" s="4">
        <v>6952</v>
      </c>
      <c r="G70" s="4">
        <v>7063</v>
      </c>
      <c r="H70" s="4">
        <v>7244</v>
      </c>
      <c r="I70" s="4">
        <v>7484</v>
      </c>
      <c r="J70" s="4">
        <v>7279</v>
      </c>
      <c r="K70" s="4">
        <v>7145</v>
      </c>
      <c r="L70" s="4">
        <v>7163</v>
      </c>
      <c r="M70" s="4">
        <v>6995</v>
      </c>
      <c r="N70" s="13">
        <f t="shared" si="1"/>
        <v>7069</v>
      </c>
    </row>
    <row r="71" spans="1:14" ht="12" customHeight="1" x14ac:dyDescent="0.2">
      <c r="A71" s="7" t="s">
        <v>107</v>
      </c>
      <c r="B71" s="13">
        <v>4389</v>
      </c>
      <c r="C71" s="4">
        <v>4107</v>
      </c>
      <c r="D71" s="4">
        <v>4115</v>
      </c>
      <c r="E71" s="4">
        <v>4132</v>
      </c>
      <c r="F71" s="4">
        <v>4015</v>
      </c>
      <c r="G71" s="4">
        <v>4113</v>
      </c>
      <c r="H71" s="4">
        <v>4269</v>
      </c>
      <c r="I71" s="4">
        <v>4243</v>
      </c>
      <c r="J71" s="4">
        <v>4195</v>
      </c>
      <c r="K71" s="4">
        <v>4317</v>
      </c>
      <c r="L71" s="4">
        <v>4280</v>
      </c>
      <c r="M71" s="4">
        <v>4249</v>
      </c>
      <c r="N71" s="13">
        <f t="shared" si="1"/>
        <v>4202</v>
      </c>
    </row>
    <row r="72" spans="1:14" ht="12" customHeight="1" x14ac:dyDescent="0.2">
      <c r="A72" s="7" t="s">
        <v>108</v>
      </c>
      <c r="B72" s="13">
        <v>9480</v>
      </c>
      <c r="C72" s="4">
        <v>8899</v>
      </c>
      <c r="D72" s="4">
        <v>8535</v>
      </c>
      <c r="E72" s="4">
        <v>8551</v>
      </c>
      <c r="F72" s="4">
        <v>8243</v>
      </c>
      <c r="G72" s="4">
        <v>8578</v>
      </c>
      <c r="H72" s="4">
        <v>8899</v>
      </c>
      <c r="I72" s="4">
        <v>9044</v>
      </c>
      <c r="J72" s="4">
        <v>9053</v>
      </c>
      <c r="K72" s="4">
        <v>9347</v>
      </c>
      <c r="L72" s="4">
        <v>9207</v>
      </c>
      <c r="M72" s="4">
        <v>9102</v>
      </c>
      <c r="N72" s="13">
        <f t="shared" si="1"/>
        <v>8911.5</v>
      </c>
    </row>
    <row r="73" spans="1:14" ht="12" customHeight="1" x14ac:dyDescent="0.2">
      <c r="A73" s="7" t="s">
        <v>109</v>
      </c>
      <c r="B73" s="13">
        <v>1088</v>
      </c>
      <c r="C73" s="4">
        <v>1087</v>
      </c>
      <c r="D73" s="4">
        <v>1093</v>
      </c>
      <c r="E73" s="4">
        <v>1118</v>
      </c>
      <c r="F73" s="4">
        <v>1117</v>
      </c>
      <c r="G73" s="4">
        <v>1155</v>
      </c>
      <c r="H73" s="4">
        <v>1169</v>
      </c>
      <c r="I73" s="4">
        <v>1152</v>
      </c>
      <c r="J73" s="4">
        <v>1126</v>
      </c>
      <c r="K73" s="4">
        <v>1105</v>
      </c>
      <c r="L73" s="4">
        <v>1080</v>
      </c>
      <c r="M73" s="4">
        <v>1122</v>
      </c>
      <c r="N73" s="13">
        <f t="shared" si="1"/>
        <v>1117.6666666666667</v>
      </c>
    </row>
    <row r="74" spans="1:14" ht="12" customHeight="1" x14ac:dyDescent="0.2">
      <c r="A74" s="7" t="s">
        <v>110</v>
      </c>
      <c r="B74" s="13">
        <v>2713</v>
      </c>
      <c r="C74" s="4">
        <v>2611</v>
      </c>
      <c r="D74" s="4">
        <v>2497</v>
      </c>
      <c r="E74" s="4">
        <v>2505</v>
      </c>
      <c r="F74" s="4">
        <v>2500</v>
      </c>
      <c r="G74" s="4">
        <v>2557</v>
      </c>
      <c r="H74" s="4">
        <v>2609</v>
      </c>
      <c r="I74" s="4">
        <v>2665</v>
      </c>
      <c r="J74" s="4">
        <v>2668</v>
      </c>
      <c r="K74" s="4">
        <v>2677</v>
      </c>
      <c r="L74" s="4">
        <v>2702</v>
      </c>
      <c r="M74" s="4">
        <v>2637</v>
      </c>
      <c r="N74" s="13">
        <f t="shared" si="1"/>
        <v>2611.75</v>
      </c>
    </row>
    <row r="75" spans="1:14" ht="12" customHeight="1" x14ac:dyDescent="0.2">
      <c r="A75" s="7" t="s">
        <v>111</v>
      </c>
      <c r="B75" s="13">
        <v>725</v>
      </c>
      <c r="C75" s="4">
        <v>712</v>
      </c>
      <c r="D75" s="4">
        <v>688</v>
      </c>
      <c r="E75" s="4">
        <v>711</v>
      </c>
      <c r="F75" s="4">
        <v>753</v>
      </c>
      <c r="G75" s="4">
        <v>756</v>
      </c>
      <c r="H75" s="4">
        <v>751</v>
      </c>
      <c r="I75" s="4">
        <v>774</v>
      </c>
      <c r="J75" s="4">
        <v>773</v>
      </c>
      <c r="K75" s="4">
        <v>754</v>
      </c>
      <c r="L75" s="4">
        <v>773</v>
      </c>
      <c r="M75" s="4">
        <v>760</v>
      </c>
      <c r="N75" s="13">
        <f t="shared" si="1"/>
        <v>744.16666666666663</v>
      </c>
    </row>
    <row r="76" spans="1:14" ht="12" customHeight="1" x14ac:dyDescent="0.2">
      <c r="A76" s="7" t="s">
        <v>112</v>
      </c>
      <c r="B76" s="13">
        <v>1100</v>
      </c>
      <c r="C76" s="4">
        <v>1052</v>
      </c>
      <c r="D76" s="4">
        <v>1085</v>
      </c>
      <c r="E76" s="4">
        <v>1143</v>
      </c>
      <c r="F76" s="4">
        <v>1114</v>
      </c>
      <c r="G76" s="4">
        <v>1196</v>
      </c>
      <c r="H76" s="4">
        <v>1210</v>
      </c>
      <c r="I76" s="4">
        <v>1218</v>
      </c>
      <c r="J76" s="4">
        <v>1240</v>
      </c>
      <c r="K76" s="4">
        <v>1261</v>
      </c>
      <c r="L76" s="4">
        <v>1229</v>
      </c>
      <c r="M76" s="4">
        <v>1219</v>
      </c>
      <c r="N76" s="13">
        <f t="shared" si="1"/>
        <v>1172.25</v>
      </c>
    </row>
    <row r="77" spans="1:14" ht="12" customHeight="1" x14ac:dyDescent="0.2">
      <c r="A77" s="7" t="s">
        <v>113</v>
      </c>
      <c r="B77" s="13">
        <v>620</v>
      </c>
      <c r="C77" s="4">
        <v>633</v>
      </c>
      <c r="D77" s="4">
        <v>625</v>
      </c>
      <c r="E77" s="4">
        <v>626</v>
      </c>
      <c r="F77" s="4">
        <v>611</v>
      </c>
      <c r="G77" s="4">
        <v>601</v>
      </c>
      <c r="H77" s="4">
        <v>582</v>
      </c>
      <c r="I77" s="4">
        <v>575</v>
      </c>
      <c r="J77" s="4">
        <v>570</v>
      </c>
      <c r="K77" s="4">
        <v>595</v>
      </c>
      <c r="L77" s="4">
        <v>581</v>
      </c>
      <c r="M77" s="4">
        <v>572</v>
      </c>
      <c r="N77" s="13">
        <f t="shared" si="1"/>
        <v>599.25</v>
      </c>
    </row>
    <row r="78" spans="1:14" ht="12" customHeight="1" x14ac:dyDescent="0.2">
      <c r="A78" s="7" t="s">
        <v>114</v>
      </c>
      <c r="B78" s="13">
        <v>15</v>
      </c>
      <c r="C78" s="4">
        <v>10</v>
      </c>
      <c r="D78" s="4">
        <v>16</v>
      </c>
      <c r="E78" s="4">
        <v>11</v>
      </c>
      <c r="F78" s="4">
        <v>16</v>
      </c>
      <c r="G78" s="4">
        <v>15</v>
      </c>
      <c r="H78" s="4">
        <v>14</v>
      </c>
      <c r="I78" s="4">
        <v>14</v>
      </c>
      <c r="J78" s="4">
        <v>11</v>
      </c>
      <c r="K78" s="4">
        <v>16</v>
      </c>
      <c r="L78" s="4">
        <v>12</v>
      </c>
      <c r="M78" s="4">
        <v>10</v>
      </c>
      <c r="N78" s="13">
        <f t="shared" si="1"/>
        <v>13.333333333333334</v>
      </c>
    </row>
    <row r="79" spans="1:14" ht="12" customHeight="1" x14ac:dyDescent="0.2">
      <c r="A79" s="7" t="s">
        <v>115</v>
      </c>
      <c r="B79" s="13">
        <v>19</v>
      </c>
      <c r="C79" s="4">
        <v>17</v>
      </c>
      <c r="D79" s="4">
        <v>16</v>
      </c>
      <c r="E79" s="4">
        <v>18</v>
      </c>
      <c r="F79" s="4">
        <v>18</v>
      </c>
      <c r="G79" s="4">
        <v>16</v>
      </c>
      <c r="H79" s="4">
        <v>17</v>
      </c>
      <c r="I79" s="4">
        <v>19</v>
      </c>
      <c r="J79" s="4">
        <v>22</v>
      </c>
      <c r="K79" s="4">
        <v>23</v>
      </c>
      <c r="L79" s="4">
        <v>25</v>
      </c>
      <c r="M79" s="4">
        <v>22</v>
      </c>
      <c r="N79" s="13">
        <f t="shared" si="1"/>
        <v>19.333333333333332</v>
      </c>
    </row>
    <row r="80" spans="1:14" ht="12" customHeight="1" x14ac:dyDescent="0.2">
      <c r="A80" s="7" t="s">
        <v>116</v>
      </c>
      <c r="B80" s="13">
        <v>10</v>
      </c>
      <c r="C80" s="4">
        <v>12</v>
      </c>
      <c r="D80" s="4">
        <v>14</v>
      </c>
      <c r="E80" s="4">
        <v>13</v>
      </c>
      <c r="F80" s="4">
        <v>12</v>
      </c>
      <c r="G80" s="4">
        <v>14</v>
      </c>
      <c r="H80" s="4">
        <v>11</v>
      </c>
      <c r="I80" s="4">
        <v>10</v>
      </c>
      <c r="J80" s="4">
        <v>8</v>
      </c>
      <c r="K80" s="4">
        <v>12</v>
      </c>
      <c r="L80" s="4">
        <v>13</v>
      </c>
      <c r="M80" s="4">
        <v>13</v>
      </c>
      <c r="N80" s="13">
        <f t="shared" si="1"/>
        <v>11.833333333333334</v>
      </c>
    </row>
    <row r="81" spans="1:14" ht="12" customHeight="1" x14ac:dyDescent="0.2">
      <c r="A81" s="7" t="s">
        <v>117</v>
      </c>
      <c r="B81" s="13">
        <v>16</v>
      </c>
      <c r="C81" s="4">
        <v>16</v>
      </c>
      <c r="D81" s="4">
        <v>16</v>
      </c>
      <c r="E81" s="4">
        <v>18</v>
      </c>
      <c r="F81" s="4">
        <v>21</v>
      </c>
      <c r="G81" s="4">
        <v>22</v>
      </c>
      <c r="H81" s="4">
        <v>20</v>
      </c>
      <c r="I81" s="4">
        <v>26</v>
      </c>
      <c r="J81" s="4">
        <v>24</v>
      </c>
      <c r="K81" s="4">
        <v>17</v>
      </c>
      <c r="L81" s="4">
        <v>17</v>
      </c>
      <c r="M81" s="4">
        <v>15</v>
      </c>
      <c r="N81" s="13">
        <f t="shared" si="1"/>
        <v>19</v>
      </c>
    </row>
    <row r="82" spans="1:14" ht="12" customHeight="1" x14ac:dyDescent="0.2">
      <c r="A82" s="7" t="s">
        <v>118</v>
      </c>
      <c r="B82" s="13">
        <v>21</v>
      </c>
      <c r="C82" s="4">
        <v>16</v>
      </c>
      <c r="D82" s="4">
        <v>13</v>
      </c>
      <c r="E82" s="4">
        <v>14</v>
      </c>
      <c r="F82" s="4">
        <v>15</v>
      </c>
      <c r="G82" s="4">
        <v>16</v>
      </c>
      <c r="H82" s="4">
        <v>17</v>
      </c>
      <c r="I82" s="4">
        <v>14</v>
      </c>
      <c r="J82" s="4">
        <v>15</v>
      </c>
      <c r="K82" s="4">
        <v>12</v>
      </c>
      <c r="L82" s="4">
        <v>16</v>
      </c>
      <c r="M82" s="4">
        <v>16</v>
      </c>
      <c r="N82" s="13">
        <f t="shared" si="1"/>
        <v>15.416666666666666</v>
      </c>
    </row>
    <row r="83" spans="1:14" ht="12" customHeight="1" x14ac:dyDescent="0.2">
      <c r="A83" s="7" t="s">
        <v>119</v>
      </c>
      <c r="B83" s="13">
        <v>10</v>
      </c>
      <c r="C83" s="4">
        <v>10</v>
      </c>
      <c r="D83" s="4">
        <v>10</v>
      </c>
      <c r="E83" s="4">
        <v>9</v>
      </c>
      <c r="F83" s="4">
        <v>11</v>
      </c>
      <c r="G83" s="4">
        <v>10</v>
      </c>
      <c r="H83" s="4">
        <v>9</v>
      </c>
      <c r="I83" s="4">
        <v>10</v>
      </c>
      <c r="J83" s="4">
        <v>10</v>
      </c>
      <c r="K83" s="4">
        <v>9</v>
      </c>
      <c r="L83" s="4">
        <v>10</v>
      </c>
      <c r="M83" s="4">
        <v>7</v>
      </c>
      <c r="N83" s="13">
        <f t="shared" si="1"/>
        <v>9.5833333333333339</v>
      </c>
    </row>
    <row r="84" spans="1:14" ht="12" customHeight="1" x14ac:dyDescent="0.2">
      <c r="A84" s="7" t="s">
        <v>120</v>
      </c>
      <c r="B84" s="13">
        <v>51</v>
      </c>
      <c r="C84" s="4">
        <v>44</v>
      </c>
      <c r="D84" s="4">
        <v>37</v>
      </c>
      <c r="E84" s="4">
        <v>37</v>
      </c>
      <c r="F84" s="4">
        <v>31</v>
      </c>
      <c r="G84" s="4">
        <v>38</v>
      </c>
      <c r="H84" s="4">
        <v>43</v>
      </c>
      <c r="I84" s="4">
        <v>39</v>
      </c>
      <c r="J84" s="4">
        <v>41</v>
      </c>
      <c r="K84" s="4">
        <v>43</v>
      </c>
      <c r="L84" s="4">
        <v>48</v>
      </c>
      <c r="M84" s="4">
        <v>48</v>
      </c>
      <c r="N84" s="13">
        <f t="shared" si="1"/>
        <v>41.666666666666664</v>
      </c>
    </row>
    <row r="85" spans="1:14" ht="12" customHeight="1" x14ac:dyDescent="0.2">
      <c r="A85" s="7" t="s">
        <v>121</v>
      </c>
      <c r="B85" s="13">
        <v>66</v>
      </c>
      <c r="C85" s="4">
        <v>53</v>
      </c>
      <c r="D85" s="4">
        <v>53</v>
      </c>
      <c r="E85" s="4">
        <v>56</v>
      </c>
      <c r="F85" s="4">
        <v>60</v>
      </c>
      <c r="G85" s="4">
        <v>55</v>
      </c>
      <c r="H85" s="4">
        <v>62</v>
      </c>
      <c r="I85" s="4">
        <v>62</v>
      </c>
      <c r="J85" s="4">
        <v>54</v>
      </c>
      <c r="K85" s="4">
        <v>47</v>
      </c>
      <c r="L85" s="4">
        <v>58</v>
      </c>
      <c r="M85" s="4">
        <v>63</v>
      </c>
      <c r="N85" s="13">
        <f t="shared" si="1"/>
        <v>57.416666666666664</v>
      </c>
    </row>
    <row r="86" spans="1:14" ht="12" customHeight="1" x14ac:dyDescent="0.2">
      <c r="A86" s="7" t="s">
        <v>122</v>
      </c>
      <c r="B86" s="13">
        <v>25</v>
      </c>
      <c r="C86" s="4">
        <v>21</v>
      </c>
      <c r="D86" s="4">
        <v>19</v>
      </c>
      <c r="E86" s="4">
        <v>17</v>
      </c>
      <c r="F86" s="4">
        <v>17</v>
      </c>
      <c r="G86" s="4">
        <v>11</v>
      </c>
      <c r="H86" s="4">
        <v>14</v>
      </c>
      <c r="I86" s="4">
        <v>18</v>
      </c>
      <c r="J86" s="4">
        <v>18</v>
      </c>
      <c r="K86" s="4">
        <v>14</v>
      </c>
      <c r="L86" s="4">
        <v>15</v>
      </c>
      <c r="M86" s="4">
        <v>16</v>
      </c>
      <c r="N86" s="13">
        <f t="shared" si="1"/>
        <v>17.083333333333332</v>
      </c>
    </row>
    <row r="87" spans="1:14" ht="12" customHeight="1" x14ac:dyDescent="0.2">
      <c r="A87" s="7" t="s">
        <v>123</v>
      </c>
      <c r="B87" s="13">
        <v>14</v>
      </c>
      <c r="C87" s="4">
        <v>11</v>
      </c>
      <c r="D87" s="4">
        <v>12</v>
      </c>
      <c r="E87" s="4">
        <v>7</v>
      </c>
      <c r="F87" s="4">
        <v>7</v>
      </c>
      <c r="G87" s="4">
        <v>10</v>
      </c>
      <c r="H87" s="4">
        <v>12</v>
      </c>
      <c r="I87" s="4">
        <v>12</v>
      </c>
      <c r="J87" s="4">
        <v>10</v>
      </c>
      <c r="K87" s="4">
        <v>8</v>
      </c>
      <c r="L87" s="4">
        <v>6</v>
      </c>
      <c r="M87" s="4">
        <v>8</v>
      </c>
      <c r="N87" s="13">
        <f t="shared" si="1"/>
        <v>9.75</v>
      </c>
    </row>
    <row r="88" spans="1:14" s="17" customFormat="1" ht="24.75" customHeight="1" x14ac:dyDescent="0.2">
      <c r="A88" s="14" t="s">
        <v>124</v>
      </c>
      <c r="B88" s="16">
        <v>27355</v>
      </c>
      <c r="C88" s="15">
        <v>26183</v>
      </c>
      <c r="D88" s="15">
        <v>25658</v>
      </c>
      <c r="E88" s="15">
        <v>25810</v>
      </c>
      <c r="F88" s="15">
        <v>25513</v>
      </c>
      <c r="G88" s="15">
        <v>26226</v>
      </c>
      <c r="H88" s="15">
        <v>26952</v>
      </c>
      <c r="I88" s="15">
        <v>27379</v>
      </c>
      <c r="J88" s="15">
        <v>27117</v>
      </c>
      <c r="K88" s="15">
        <v>27402</v>
      </c>
      <c r="L88" s="15">
        <v>27235</v>
      </c>
      <c r="M88" s="15">
        <v>26874</v>
      </c>
      <c r="N88" s="16">
        <f t="shared" si="1"/>
        <v>26642</v>
      </c>
    </row>
    <row r="89" spans="1:14" ht="12" customHeight="1" x14ac:dyDescent="0.2">
      <c r="A89" s="8" t="s">
        <v>125</v>
      </c>
      <c r="B89" s="13">
        <v>1148</v>
      </c>
      <c r="C89" s="4">
        <v>1127</v>
      </c>
      <c r="D89" s="4">
        <v>1109</v>
      </c>
      <c r="E89" s="4">
        <v>1122</v>
      </c>
      <c r="F89" s="4">
        <v>1106</v>
      </c>
      <c r="G89" s="4">
        <v>1144</v>
      </c>
      <c r="H89" s="4">
        <v>1132</v>
      </c>
      <c r="I89" s="4">
        <v>1144</v>
      </c>
      <c r="J89" s="4">
        <v>1163</v>
      </c>
      <c r="K89" s="4">
        <v>1139</v>
      </c>
      <c r="L89" s="4">
        <v>1120</v>
      </c>
      <c r="M89" s="4">
        <v>1125</v>
      </c>
      <c r="N89" s="13">
        <f t="shared" si="1"/>
        <v>1131.5833333333333</v>
      </c>
    </row>
    <row r="90" spans="1:14" ht="12" customHeight="1" x14ac:dyDescent="0.2">
      <c r="A90" s="8" t="s">
        <v>126</v>
      </c>
      <c r="B90" s="13">
        <v>339</v>
      </c>
      <c r="C90" s="4">
        <v>323</v>
      </c>
      <c r="D90" s="4">
        <v>336</v>
      </c>
      <c r="E90" s="4">
        <v>342</v>
      </c>
      <c r="F90" s="4">
        <v>337</v>
      </c>
      <c r="G90" s="4">
        <v>344</v>
      </c>
      <c r="H90" s="4">
        <v>340</v>
      </c>
      <c r="I90" s="4">
        <v>326</v>
      </c>
      <c r="J90" s="4">
        <v>326</v>
      </c>
      <c r="K90" s="4">
        <v>334</v>
      </c>
      <c r="L90" s="4">
        <v>337</v>
      </c>
      <c r="M90" s="4">
        <v>326</v>
      </c>
      <c r="N90" s="13">
        <f t="shared" si="1"/>
        <v>334.16666666666669</v>
      </c>
    </row>
    <row r="91" spans="1:14" ht="12" customHeight="1" x14ac:dyDescent="0.2">
      <c r="A91" s="8" t="s">
        <v>127</v>
      </c>
      <c r="B91" s="13">
        <v>81451</v>
      </c>
      <c r="C91" s="4">
        <v>77390</v>
      </c>
      <c r="D91" s="4">
        <v>75562</v>
      </c>
      <c r="E91" s="4">
        <v>77212</v>
      </c>
      <c r="F91" s="4">
        <v>76211</v>
      </c>
      <c r="G91" s="4">
        <v>77914</v>
      </c>
      <c r="H91" s="4">
        <v>79625</v>
      </c>
      <c r="I91" s="4">
        <v>79309</v>
      </c>
      <c r="J91" s="4">
        <v>78717</v>
      </c>
      <c r="K91" s="4">
        <v>80096</v>
      </c>
      <c r="L91" s="4">
        <v>78336</v>
      </c>
      <c r="M91" s="4">
        <v>76786</v>
      </c>
      <c r="N91" s="13">
        <f t="shared" si="1"/>
        <v>78217.416666666672</v>
      </c>
    </row>
    <row r="92" spans="1:14" ht="12" customHeight="1" x14ac:dyDescent="0.2">
      <c r="A92" s="8" t="s">
        <v>128</v>
      </c>
      <c r="B92" s="13">
        <v>388</v>
      </c>
      <c r="C92" s="4">
        <v>379</v>
      </c>
      <c r="D92" s="4">
        <v>336</v>
      </c>
      <c r="E92" s="4">
        <v>355</v>
      </c>
      <c r="F92" s="4">
        <v>362</v>
      </c>
      <c r="G92" s="4">
        <v>371</v>
      </c>
      <c r="H92" s="4">
        <v>360</v>
      </c>
      <c r="I92" s="4">
        <v>374</v>
      </c>
      <c r="J92" s="4">
        <v>348</v>
      </c>
      <c r="K92" s="4">
        <v>357</v>
      </c>
      <c r="L92" s="4">
        <v>364</v>
      </c>
      <c r="M92" s="4">
        <v>396</v>
      </c>
      <c r="N92" s="13">
        <f t="shared" si="1"/>
        <v>365.83333333333331</v>
      </c>
    </row>
    <row r="93" spans="1:14" ht="12" customHeight="1" x14ac:dyDescent="0.2">
      <c r="A93" s="8" t="s">
        <v>129</v>
      </c>
      <c r="B93" s="13">
        <v>1997</v>
      </c>
      <c r="C93" s="4">
        <v>1856</v>
      </c>
      <c r="D93" s="4">
        <v>1741</v>
      </c>
      <c r="E93" s="4">
        <v>1803</v>
      </c>
      <c r="F93" s="4">
        <v>1764</v>
      </c>
      <c r="G93" s="4">
        <v>1798</v>
      </c>
      <c r="H93" s="4">
        <v>1801</v>
      </c>
      <c r="I93" s="4">
        <v>1820</v>
      </c>
      <c r="J93" s="4">
        <v>1822</v>
      </c>
      <c r="K93" s="4">
        <v>1901</v>
      </c>
      <c r="L93" s="4">
        <v>1838</v>
      </c>
      <c r="M93" s="4">
        <v>1919</v>
      </c>
      <c r="N93" s="13">
        <f t="shared" si="1"/>
        <v>1838.3333333333333</v>
      </c>
    </row>
    <row r="94" spans="1:14" ht="12" customHeight="1" x14ac:dyDescent="0.2">
      <c r="A94" s="8" t="s">
        <v>130</v>
      </c>
      <c r="B94" s="13">
        <v>2328</v>
      </c>
      <c r="C94" s="4">
        <v>2307</v>
      </c>
      <c r="D94" s="4">
        <v>2295</v>
      </c>
      <c r="E94" s="4">
        <v>2381</v>
      </c>
      <c r="F94" s="4">
        <v>2428</v>
      </c>
      <c r="G94" s="4">
        <v>2440</v>
      </c>
      <c r="H94" s="4">
        <v>2445</v>
      </c>
      <c r="I94" s="4">
        <v>2425</v>
      </c>
      <c r="J94" s="4">
        <v>2395</v>
      </c>
      <c r="K94" s="4">
        <v>2361</v>
      </c>
      <c r="L94" s="4">
        <v>2280</v>
      </c>
      <c r="M94" s="4">
        <v>2461</v>
      </c>
      <c r="N94" s="13">
        <f t="shared" si="1"/>
        <v>2378.8333333333335</v>
      </c>
    </row>
    <row r="95" spans="1:14" ht="12" customHeight="1" x14ac:dyDescent="0.2">
      <c r="A95" s="8" t="s">
        <v>131</v>
      </c>
      <c r="B95" s="13">
        <v>4047</v>
      </c>
      <c r="C95" s="4">
        <v>3844</v>
      </c>
      <c r="D95" s="4">
        <v>3691</v>
      </c>
      <c r="E95" s="4">
        <v>3681</v>
      </c>
      <c r="F95" s="4">
        <v>3708</v>
      </c>
      <c r="G95" s="4">
        <v>3753</v>
      </c>
      <c r="H95" s="4">
        <v>3795</v>
      </c>
      <c r="I95" s="4">
        <v>3899</v>
      </c>
      <c r="J95" s="4">
        <v>3934</v>
      </c>
      <c r="K95" s="4">
        <v>3928</v>
      </c>
      <c r="L95" s="4">
        <v>3913</v>
      </c>
      <c r="M95" s="4">
        <v>3887</v>
      </c>
      <c r="N95" s="13">
        <f t="shared" si="1"/>
        <v>3840</v>
      </c>
    </row>
    <row r="96" spans="1:14" ht="12" customHeight="1" x14ac:dyDescent="0.2">
      <c r="A96" s="8" t="s">
        <v>132</v>
      </c>
      <c r="B96" s="13">
        <v>6222</v>
      </c>
      <c r="C96" s="4">
        <v>6133</v>
      </c>
      <c r="D96" s="4">
        <v>6085</v>
      </c>
      <c r="E96" s="4">
        <v>6317</v>
      </c>
      <c r="F96" s="4">
        <v>6345</v>
      </c>
      <c r="G96" s="4">
        <v>6460</v>
      </c>
      <c r="H96" s="4">
        <v>6470</v>
      </c>
      <c r="I96" s="4">
        <v>6463</v>
      </c>
      <c r="J96" s="4">
        <v>6338</v>
      </c>
      <c r="K96" s="4">
        <v>6317</v>
      </c>
      <c r="L96" s="4">
        <v>6359</v>
      </c>
      <c r="M96" s="4">
        <v>6221</v>
      </c>
      <c r="N96" s="13">
        <f t="shared" si="1"/>
        <v>6310.833333333333</v>
      </c>
    </row>
    <row r="97" spans="1:14" ht="12" customHeight="1" x14ac:dyDescent="0.2">
      <c r="A97" s="8" t="s">
        <v>133</v>
      </c>
      <c r="B97" s="13">
        <v>12058</v>
      </c>
      <c r="C97" s="4">
        <v>11708</v>
      </c>
      <c r="D97" s="4">
        <v>11746</v>
      </c>
      <c r="E97" s="4">
        <v>12142</v>
      </c>
      <c r="F97" s="4">
        <v>12053</v>
      </c>
      <c r="G97" s="4">
        <v>12260</v>
      </c>
      <c r="H97" s="4">
        <v>12384</v>
      </c>
      <c r="I97" s="4">
        <v>12372</v>
      </c>
      <c r="J97" s="4">
        <v>12195</v>
      </c>
      <c r="K97" s="4">
        <v>12178</v>
      </c>
      <c r="L97" s="4">
        <v>11861</v>
      </c>
      <c r="M97" s="4">
        <v>12036</v>
      </c>
      <c r="N97" s="13">
        <f t="shared" si="1"/>
        <v>12082.75</v>
      </c>
    </row>
    <row r="98" spans="1:14" ht="12" customHeight="1" x14ac:dyDescent="0.2">
      <c r="A98" s="8" t="s">
        <v>134</v>
      </c>
      <c r="B98" s="13">
        <v>247</v>
      </c>
      <c r="C98" s="4">
        <v>238</v>
      </c>
      <c r="D98" s="4">
        <v>240</v>
      </c>
      <c r="E98" s="4">
        <v>226</v>
      </c>
      <c r="F98" s="4">
        <v>217</v>
      </c>
      <c r="G98" s="4">
        <v>213</v>
      </c>
      <c r="H98" s="4">
        <v>203</v>
      </c>
      <c r="I98" s="4">
        <v>191</v>
      </c>
      <c r="J98" s="4">
        <v>188</v>
      </c>
      <c r="K98" s="4">
        <v>196</v>
      </c>
      <c r="L98" s="4">
        <v>206</v>
      </c>
      <c r="M98" s="4">
        <v>226</v>
      </c>
      <c r="N98" s="13">
        <f t="shared" si="1"/>
        <v>215.91666666666666</v>
      </c>
    </row>
    <row r="99" spans="1:14" ht="12" customHeight="1" x14ac:dyDescent="0.2">
      <c r="A99" s="8" t="s">
        <v>135</v>
      </c>
      <c r="B99" s="13">
        <v>33</v>
      </c>
      <c r="C99" s="4">
        <v>29</v>
      </c>
      <c r="D99" s="4">
        <v>34</v>
      </c>
      <c r="E99" s="4">
        <v>36</v>
      </c>
      <c r="F99" s="4">
        <v>36</v>
      </c>
      <c r="G99" s="4">
        <v>35</v>
      </c>
      <c r="H99" s="4">
        <v>33</v>
      </c>
      <c r="I99" s="4">
        <v>32</v>
      </c>
      <c r="J99" s="4">
        <v>32</v>
      </c>
      <c r="K99" s="4">
        <v>34</v>
      </c>
      <c r="L99" s="4">
        <v>35</v>
      </c>
      <c r="M99" s="4">
        <v>26</v>
      </c>
      <c r="N99" s="13">
        <f t="shared" si="1"/>
        <v>32.916666666666664</v>
      </c>
    </row>
    <row r="100" spans="1:14" s="17" customFormat="1" ht="24.75" customHeight="1" x14ac:dyDescent="0.2">
      <c r="A100" s="14" t="s">
        <v>136</v>
      </c>
      <c r="B100" s="16">
        <v>110258</v>
      </c>
      <c r="C100" s="15">
        <v>105334</v>
      </c>
      <c r="D100" s="15">
        <v>103175</v>
      </c>
      <c r="E100" s="15">
        <v>105617</v>
      </c>
      <c r="F100" s="15">
        <v>104567</v>
      </c>
      <c r="G100" s="15">
        <v>106732</v>
      </c>
      <c r="H100" s="15">
        <v>108588</v>
      </c>
      <c r="I100" s="15">
        <v>108355</v>
      </c>
      <c r="J100" s="15">
        <v>107458</v>
      </c>
      <c r="K100" s="15">
        <v>108841</v>
      </c>
      <c r="L100" s="15">
        <v>106649</v>
      </c>
      <c r="M100" s="15">
        <v>105409</v>
      </c>
      <c r="N100" s="16">
        <f t="shared" si="1"/>
        <v>106748.58333333333</v>
      </c>
    </row>
    <row r="101" spans="1:14" s="25" customFormat="1" ht="16.5" customHeight="1" thickBot="1" x14ac:dyDescent="0.25">
      <c r="A101" s="22" t="s">
        <v>137</v>
      </c>
      <c r="B101" s="23">
        <v>571407</v>
      </c>
      <c r="C101" s="24">
        <v>546477</v>
      </c>
      <c r="D101" s="24">
        <v>531572</v>
      </c>
      <c r="E101" s="24">
        <v>535884</v>
      </c>
      <c r="F101" s="24">
        <v>533629</v>
      </c>
      <c r="G101" s="24">
        <v>548303</v>
      </c>
      <c r="H101" s="24">
        <v>559107</v>
      </c>
      <c r="I101" s="24">
        <v>567921</v>
      </c>
      <c r="J101" s="24">
        <v>569158</v>
      </c>
      <c r="K101" s="24">
        <v>576166</v>
      </c>
      <c r="L101" s="24">
        <v>568465</v>
      </c>
      <c r="M101" s="24">
        <v>559016</v>
      </c>
      <c r="N101" s="23">
        <f t="shared" si="1"/>
        <v>555592.08333333337</v>
      </c>
    </row>
    <row r="102" spans="1:14" ht="12.75" customHeight="1" thickTop="1" x14ac:dyDescent="0.2">
      <c r="A102" s="9"/>
    </row>
    <row r="103" spans="1:14" x14ac:dyDescent="0.2">
      <c r="A103" s="9"/>
    </row>
    <row r="104" spans="1:14" s="27" customFormat="1" ht="12.75" x14ac:dyDescent="0.2">
      <c r="A104" s="26" t="s">
        <v>1</v>
      </c>
    </row>
    <row r="105" spans="1:14" x14ac:dyDescent="0.2">
      <c r="B105" s="20"/>
    </row>
    <row r="112" spans="1:14" ht="12.75" customHeight="1" x14ac:dyDescent="0.2"/>
  </sheetData>
  <phoneticPr fontId="0" type="noConversion"/>
  <pageMargins left="0.5" right="0.5" top="0.5" bottom="0.5" header="0.5" footer="0.3"/>
  <pageSetup scale="91" fitToHeight="0" orientation="landscape" r:id="rId1"/>
  <headerFooter alignWithMargins="0">
    <oddHeader>&amp;L&amp;C&amp;R</oddHeader>
    <oddFooter>&amp;L&amp;6Source: National Data Bank, USDA/Food and Nutrition Service&amp;C&amp;6Page &amp;P of &amp;N&amp;R&amp;6Printed on: 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04"/>
  <sheetViews>
    <sheetView workbookViewId="0"/>
  </sheetViews>
  <sheetFormatPr defaultColWidth="9.140625" defaultRowHeight="12" x14ac:dyDescent="0.2"/>
  <cols>
    <col min="1" max="1" width="34.7109375" style="56" customWidth="1"/>
    <col min="2" max="13" width="11.7109375" style="56" customWidth="1"/>
    <col min="14" max="14" width="13.7109375" style="56" customWidth="1"/>
    <col min="15" max="16384" width="9.140625" style="56"/>
  </cols>
  <sheetData>
    <row r="1" spans="1:14" ht="12" customHeight="1" x14ac:dyDescent="0.2">
      <c r="A1" s="54" t="s">
        <v>33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4" ht="12" customHeight="1" x14ac:dyDescent="0.2">
      <c r="A2" s="54" t="str">
        <f>'Pregnant Women Participating'!A2</f>
        <v>FISCAL YEAR 2025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4" ht="12" customHeight="1" x14ac:dyDescent="0.2">
      <c r="A3" s="57" t="str">
        <f>'Pregnant Women Participating'!A3</f>
        <v>Data as of December 12, 2025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14" ht="12" customHeight="1" x14ac:dyDescent="0.2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4" ht="24" customHeight="1" x14ac:dyDescent="0.2">
      <c r="A5" s="58" t="s">
        <v>0</v>
      </c>
      <c r="B5" s="59">
        <f>DATE(RIGHT(A2,4)-1,10,1)</f>
        <v>45566</v>
      </c>
      <c r="C5" s="60">
        <f>DATE(RIGHT(A2,4)-1,11,1)</f>
        <v>45597</v>
      </c>
      <c r="D5" s="60">
        <f>DATE(RIGHT(A2,4)-1,12,1)</f>
        <v>45627</v>
      </c>
      <c r="E5" s="60">
        <f>DATE(RIGHT(A2,4),1,1)</f>
        <v>45658</v>
      </c>
      <c r="F5" s="60">
        <f>DATE(RIGHT(A2,4),2,1)</f>
        <v>45689</v>
      </c>
      <c r="G5" s="60">
        <f>DATE(RIGHT(A2,4),3,1)</f>
        <v>45717</v>
      </c>
      <c r="H5" s="60">
        <f>DATE(RIGHT(A2,4),4,1)</f>
        <v>45748</v>
      </c>
      <c r="I5" s="60">
        <f>DATE(RIGHT(A2,4),5,1)</f>
        <v>45778</v>
      </c>
      <c r="J5" s="60">
        <f>DATE(RIGHT(A2,4),6,1)</f>
        <v>45809</v>
      </c>
      <c r="K5" s="60">
        <f>DATE(RIGHT(A2,4),7,1)</f>
        <v>45839</v>
      </c>
      <c r="L5" s="60">
        <f>DATE(RIGHT(A2,4),8,1)</f>
        <v>45870</v>
      </c>
      <c r="M5" s="60">
        <f>DATE(RIGHT(A2,4),9,1)</f>
        <v>45901</v>
      </c>
      <c r="N5" s="12" t="s">
        <v>12</v>
      </c>
    </row>
    <row r="6" spans="1:14" ht="12" customHeight="1" x14ac:dyDescent="0.2">
      <c r="A6" s="62" t="str">
        <f>'Pregnant Women Participating'!A6</f>
        <v>Connecticut</v>
      </c>
      <c r="B6" s="63">
        <v>1550</v>
      </c>
      <c r="C6" s="64">
        <v>1548</v>
      </c>
      <c r="D6" s="64">
        <v>1530</v>
      </c>
      <c r="E6" s="64">
        <v>1543</v>
      </c>
      <c r="F6" s="64">
        <v>1574</v>
      </c>
      <c r="G6" s="64">
        <v>1569</v>
      </c>
      <c r="H6" s="64">
        <v>1624</v>
      </c>
      <c r="I6" s="64">
        <v>1609</v>
      </c>
      <c r="J6" s="64">
        <v>1588</v>
      </c>
      <c r="K6" s="64">
        <v>1592</v>
      </c>
      <c r="L6" s="64">
        <v>1597</v>
      </c>
      <c r="M6" s="65">
        <v>1598</v>
      </c>
      <c r="N6" s="63">
        <f t="shared" ref="N6:N101" si="0">IF(SUM(B6:M6)&gt;0,AVERAGE(B6:M6),"0")</f>
        <v>1576.8333333333333</v>
      </c>
    </row>
    <row r="7" spans="1:14" ht="12" customHeight="1" x14ac:dyDescent="0.2">
      <c r="A7" s="62" t="str">
        <f>'Pregnant Women Participating'!A7</f>
        <v>Maine</v>
      </c>
      <c r="B7" s="63">
        <v>944</v>
      </c>
      <c r="C7" s="64">
        <v>909</v>
      </c>
      <c r="D7" s="64">
        <v>892</v>
      </c>
      <c r="E7" s="64">
        <v>900</v>
      </c>
      <c r="F7" s="64">
        <v>889</v>
      </c>
      <c r="G7" s="64">
        <v>895</v>
      </c>
      <c r="H7" s="64">
        <v>915</v>
      </c>
      <c r="I7" s="64">
        <v>923</v>
      </c>
      <c r="J7" s="64">
        <v>948</v>
      </c>
      <c r="K7" s="64">
        <v>960</v>
      </c>
      <c r="L7" s="64">
        <v>990</v>
      </c>
      <c r="M7" s="65">
        <v>1013</v>
      </c>
      <c r="N7" s="63">
        <f t="shared" si="0"/>
        <v>931.5</v>
      </c>
    </row>
    <row r="8" spans="1:14" ht="12" customHeight="1" x14ac:dyDescent="0.2">
      <c r="A8" s="62" t="str">
        <f>'Pregnant Women Participating'!A8</f>
        <v>Massachusetts</v>
      </c>
      <c r="B8" s="63">
        <v>4103</v>
      </c>
      <c r="C8" s="64">
        <v>4036</v>
      </c>
      <c r="D8" s="64">
        <v>3980</v>
      </c>
      <c r="E8" s="64">
        <v>4101</v>
      </c>
      <c r="F8" s="64">
        <v>4094</v>
      </c>
      <c r="G8" s="64">
        <v>4209</v>
      </c>
      <c r="H8" s="64">
        <v>4142</v>
      </c>
      <c r="I8" s="64">
        <v>4216</v>
      </c>
      <c r="J8" s="64">
        <v>4118</v>
      </c>
      <c r="K8" s="64">
        <v>4081</v>
      </c>
      <c r="L8" s="64">
        <v>4139</v>
      </c>
      <c r="M8" s="65">
        <v>4174</v>
      </c>
      <c r="N8" s="63">
        <f t="shared" si="0"/>
        <v>4116.083333333333</v>
      </c>
    </row>
    <row r="9" spans="1:14" ht="12" customHeight="1" x14ac:dyDescent="0.2">
      <c r="A9" s="62" t="str">
        <f>'Pregnant Women Participating'!A9</f>
        <v>New Hampshire</v>
      </c>
      <c r="B9" s="63">
        <v>616</v>
      </c>
      <c r="C9" s="64">
        <v>614</v>
      </c>
      <c r="D9" s="64">
        <v>619</v>
      </c>
      <c r="E9" s="64">
        <v>627</v>
      </c>
      <c r="F9" s="64">
        <v>630</v>
      </c>
      <c r="G9" s="64">
        <v>642</v>
      </c>
      <c r="H9" s="64">
        <v>649</v>
      </c>
      <c r="I9" s="64">
        <v>632</v>
      </c>
      <c r="J9" s="64">
        <v>608</v>
      </c>
      <c r="K9" s="64">
        <v>621</v>
      </c>
      <c r="L9" s="64">
        <v>631</v>
      </c>
      <c r="M9" s="65">
        <v>642</v>
      </c>
      <c r="N9" s="63">
        <f t="shared" si="0"/>
        <v>627.58333333333337</v>
      </c>
    </row>
    <row r="10" spans="1:14" ht="12" customHeight="1" x14ac:dyDescent="0.2">
      <c r="A10" s="62" t="str">
        <f>'Pregnant Women Participating'!A10</f>
        <v>New York</v>
      </c>
      <c r="B10" s="63">
        <v>14262</v>
      </c>
      <c r="C10" s="64">
        <v>14191</v>
      </c>
      <c r="D10" s="64">
        <v>14178</v>
      </c>
      <c r="E10" s="64">
        <v>14379</v>
      </c>
      <c r="F10" s="64">
        <v>14474</v>
      </c>
      <c r="G10" s="64">
        <v>14685</v>
      </c>
      <c r="H10" s="64">
        <v>14811</v>
      </c>
      <c r="I10" s="64">
        <v>14878</v>
      </c>
      <c r="J10" s="64">
        <v>14837</v>
      </c>
      <c r="K10" s="64">
        <v>14953</v>
      </c>
      <c r="L10" s="64">
        <v>14939</v>
      </c>
      <c r="M10" s="65">
        <v>14901</v>
      </c>
      <c r="N10" s="63">
        <f t="shared" si="0"/>
        <v>14624</v>
      </c>
    </row>
    <row r="11" spans="1:14" ht="12" customHeight="1" x14ac:dyDescent="0.2">
      <c r="A11" s="62" t="str">
        <f>'Pregnant Women Participating'!A11</f>
        <v>Rhode Island</v>
      </c>
      <c r="B11" s="63">
        <v>472</v>
      </c>
      <c r="C11" s="64">
        <v>473</v>
      </c>
      <c r="D11" s="64">
        <v>471</v>
      </c>
      <c r="E11" s="64">
        <v>497</v>
      </c>
      <c r="F11" s="64">
        <v>494</v>
      </c>
      <c r="G11" s="64">
        <v>508</v>
      </c>
      <c r="H11" s="64">
        <v>498</v>
      </c>
      <c r="I11" s="64">
        <v>518</v>
      </c>
      <c r="J11" s="64">
        <v>539</v>
      </c>
      <c r="K11" s="64">
        <v>545</v>
      </c>
      <c r="L11" s="64">
        <v>547</v>
      </c>
      <c r="M11" s="65">
        <v>563</v>
      </c>
      <c r="N11" s="63">
        <f t="shared" si="0"/>
        <v>510.41666666666669</v>
      </c>
    </row>
    <row r="12" spans="1:14" ht="12" customHeight="1" x14ac:dyDescent="0.2">
      <c r="A12" s="62" t="str">
        <f>'Pregnant Women Participating'!A12</f>
        <v>Vermont</v>
      </c>
      <c r="B12" s="63">
        <v>739</v>
      </c>
      <c r="C12" s="64">
        <v>721</v>
      </c>
      <c r="D12" s="64">
        <v>690</v>
      </c>
      <c r="E12" s="64">
        <v>710</v>
      </c>
      <c r="F12" s="64">
        <v>709</v>
      </c>
      <c r="G12" s="64">
        <v>721</v>
      </c>
      <c r="H12" s="64">
        <v>723</v>
      </c>
      <c r="I12" s="64">
        <v>743</v>
      </c>
      <c r="J12" s="64">
        <v>734</v>
      </c>
      <c r="K12" s="64">
        <v>736</v>
      </c>
      <c r="L12" s="64">
        <v>730</v>
      </c>
      <c r="M12" s="65">
        <v>732</v>
      </c>
      <c r="N12" s="63">
        <f t="shared" si="0"/>
        <v>724</v>
      </c>
    </row>
    <row r="13" spans="1:14" ht="12" customHeight="1" x14ac:dyDescent="0.2">
      <c r="A13" s="62" t="str">
        <f>'Pregnant Women Participating'!A13</f>
        <v>Virgin Islands</v>
      </c>
      <c r="B13" s="63">
        <v>57</v>
      </c>
      <c r="C13" s="64">
        <v>59</v>
      </c>
      <c r="D13" s="64">
        <v>56</v>
      </c>
      <c r="E13" s="64">
        <v>62</v>
      </c>
      <c r="F13" s="64">
        <v>69</v>
      </c>
      <c r="G13" s="64">
        <v>66</v>
      </c>
      <c r="H13" s="64">
        <v>69</v>
      </c>
      <c r="I13" s="64">
        <v>76</v>
      </c>
      <c r="J13" s="64">
        <v>75</v>
      </c>
      <c r="K13" s="64">
        <v>74</v>
      </c>
      <c r="L13" s="64">
        <v>65</v>
      </c>
      <c r="M13" s="65">
        <v>65</v>
      </c>
      <c r="N13" s="63">
        <f t="shared" si="0"/>
        <v>66.083333333333329</v>
      </c>
    </row>
    <row r="14" spans="1:14" ht="12" customHeight="1" x14ac:dyDescent="0.2">
      <c r="A14" s="62" t="str">
        <f>'Pregnant Women Participating'!A14</f>
        <v>Pleasant Point, ME</v>
      </c>
      <c r="B14" s="63">
        <v>1</v>
      </c>
      <c r="C14" s="64">
        <v>1</v>
      </c>
      <c r="D14" s="64">
        <v>1</v>
      </c>
      <c r="E14" s="64">
        <v>1</v>
      </c>
      <c r="F14" s="64">
        <v>1</v>
      </c>
      <c r="G14" s="64">
        <v>1</v>
      </c>
      <c r="H14" s="64">
        <v>1</v>
      </c>
      <c r="I14" s="64">
        <v>1</v>
      </c>
      <c r="J14" s="64">
        <v>1</v>
      </c>
      <c r="K14" s="64">
        <v>2</v>
      </c>
      <c r="L14" s="64">
        <v>2</v>
      </c>
      <c r="M14" s="65">
        <v>2</v>
      </c>
      <c r="N14" s="63">
        <f t="shared" si="0"/>
        <v>1.25</v>
      </c>
    </row>
    <row r="15" spans="1:14" s="70" customFormat="1" ht="24.75" customHeight="1" x14ac:dyDescent="0.2">
      <c r="A15" s="66" t="str">
        <f>'Pregnant Women Participating'!A15</f>
        <v>Northeast Region</v>
      </c>
      <c r="B15" s="67">
        <v>22744</v>
      </c>
      <c r="C15" s="68">
        <v>22552</v>
      </c>
      <c r="D15" s="68">
        <v>22417</v>
      </c>
      <c r="E15" s="68">
        <v>22820</v>
      </c>
      <c r="F15" s="68">
        <v>22934</v>
      </c>
      <c r="G15" s="68">
        <v>23296</v>
      </c>
      <c r="H15" s="68">
        <v>23432</v>
      </c>
      <c r="I15" s="68">
        <v>23596</v>
      </c>
      <c r="J15" s="68">
        <v>23448</v>
      </c>
      <c r="K15" s="68">
        <v>23564</v>
      </c>
      <c r="L15" s="68">
        <v>23640</v>
      </c>
      <c r="M15" s="69">
        <v>23690</v>
      </c>
      <c r="N15" s="67">
        <f t="shared" si="0"/>
        <v>23177.75</v>
      </c>
    </row>
    <row r="16" spans="1:14" ht="12" customHeight="1" x14ac:dyDescent="0.2">
      <c r="A16" s="62" t="str">
        <f>'Pregnant Women Participating'!A16</f>
        <v>Delaware</v>
      </c>
      <c r="B16" s="63">
        <v>560</v>
      </c>
      <c r="C16" s="64">
        <v>576</v>
      </c>
      <c r="D16" s="64">
        <v>545</v>
      </c>
      <c r="E16" s="64">
        <v>524</v>
      </c>
      <c r="F16" s="64">
        <v>521</v>
      </c>
      <c r="G16" s="64">
        <v>542</v>
      </c>
      <c r="H16" s="64">
        <v>563</v>
      </c>
      <c r="I16" s="64">
        <v>570</v>
      </c>
      <c r="J16" s="64">
        <v>578</v>
      </c>
      <c r="K16" s="64">
        <v>588</v>
      </c>
      <c r="L16" s="64">
        <v>560</v>
      </c>
      <c r="M16" s="65">
        <v>554</v>
      </c>
      <c r="N16" s="63">
        <f t="shared" si="0"/>
        <v>556.75</v>
      </c>
    </row>
    <row r="17" spans="1:14" ht="12" customHeight="1" x14ac:dyDescent="0.2">
      <c r="A17" s="62" t="str">
        <f>'Pregnant Women Participating'!A17</f>
        <v>District of Columbia</v>
      </c>
      <c r="B17" s="63">
        <v>303</v>
      </c>
      <c r="C17" s="64">
        <v>319</v>
      </c>
      <c r="D17" s="64">
        <v>305</v>
      </c>
      <c r="E17" s="64">
        <v>323</v>
      </c>
      <c r="F17" s="64">
        <v>311</v>
      </c>
      <c r="G17" s="64">
        <v>323</v>
      </c>
      <c r="H17" s="64">
        <v>343</v>
      </c>
      <c r="I17" s="64">
        <v>330</v>
      </c>
      <c r="J17" s="64">
        <v>331</v>
      </c>
      <c r="K17" s="64">
        <v>336</v>
      </c>
      <c r="L17" s="64">
        <v>337</v>
      </c>
      <c r="M17" s="65">
        <v>330</v>
      </c>
      <c r="N17" s="63">
        <f t="shared" si="0"/>
        <v>324.25</v>
      </c>
    </row>
    <row r="18" spans="1:14" ht="12" customHeight="1" x14ac:dyDescent="0.2">
      <c r="A18" s="62" t="str">
        <f>'Pregnant Women Participating'!A18</f>
        <v>Maryland</v>
      </c>
      <c r="B18" s="63">
        <v>4047</v>
      </c>
      <c r="C18" s="64">
        <v>4017</v>
      </c>
      <c r="D18" s="64">
        <v>3952</v>
      </c>
      <c r="E18" s="64">
        <v>3960</v>
      </c>
      <c r="F18" s="64">
        <v>4005</v>
      </c>
      <c r="G18" s="64">
        <v>4108</v>
      </c>
      <c r="H18" s="64">
        <v>4225</v>
      </c>
      <c r="I18" s="64">
        <v>4325</v>
      </c>
      <c r="J18" s="64">
        <v>4380</v>
      </c>
      <c r="K18" s="64">
        <v>4445</v>
      </c>
      <c r="L18" s="64">
        <v>4432</v>
      </c>
      <c r="M18" s="65">
        <v>4479</v>
      </c>
      <c r="N18" s="63">
        <f t="shared" si="0"/>
        <v>4197.916666666667</v>
      </c>
    </row>
    <row r="19" spans="1:14" ht="12" customHeight="1" x14ac:dyDescent="0.2">
      <c r="A19" s="62" t="str">
        <f>'Pregnant Women Participating'!A19</f>
        <v>New Jersey</v>
      </c>
      <c r="B19" s="63">
        <v>6296</v>
      </c>
      <c r="C19" s="64">
        <v>6296</v>
      </c>
      <c r="D19" s="64">
        <v>6216</v>
      </c>
      <c r="E19" s="64">
        <v>6340</v>
      </c>
      <c r="F19" s="64">
        <v>6477</v>
      </c>
      <c r="G19" s="64">
        <v>6663</v>
      </c>
      <c r="H19" s="64">
        <v>6706</v>
      </c>
      <c r="I19" s="64">
        <v>6799</v>
      </c>
      <c r="J19" s="64">
        <v>6755</v>
      </c>
      <c r="K19" s="64">
        <v>6832</v>
      </c>
      <c r="L19" s="64">
        <v>6816</v>
      </c>
      <c r="M19" s="65">
        <v>6745</v>
      </c>
      <c r="N19" s="63">
        <f t="shared" si="0"/>
        <v>6578.416666666667</v>
      </c>
    </row>
    <row r="20" spans="1:14" ht="12" customHeight="1" x14ac:dyDescent="0.2">
      <c r="A20" s="62" t="str">
        <f>'Pregnant Women Participating'!A20</f>
        <v>Pennsylvania</v>
      </c>
      <c r="B20" s="63">
        <v>5892</v>
      </c>
      <c r="C20" s="64">
        <v>5788</v>
      </c>
      <c r="D20" s="64">
        <v>5631</v>
      </c>
      <c r="E20" s="64">
        <v>5684</v>
      </c>
      <c r="F20" s="64">
        <v>5681</v>
      </c>
      <c r="G20" s="64">
        <v>5731</v>
      </c>
      <c r="H20" s="64">
        <v>5842</v>
      </c>
      <c r="I20" s="64">
        <v>5864</v>
      </c>
      <c r="J20" s="64">
        <v>5814</v>
      </c>
      <c r="K20" s="64">
        <v>5830</v>
      </c>
      <c r="L20" s="64">
        <v>5792</v>
      </c>
      <c r="M20" s="65">
        <v>5879</v>
      </c>
      <c r="N20" s="63">
        <f t="shared" si="0"/>
        <v>5785.666666666667</v>
      </c>
    </row>
    <row r="21" spans="1:14" ht="12" customHeight="1" x14ac:dyDescent="0.2">
      <c r="A21" s="62" t="str">
        <f>'Pregnant Women Participating'!A21</f>
        <v>Puerto Rico</v>
      </c>
      <c r="B21" s="63">
        <v>2848</v>
      </c>
      <c r="C21" s="64">
        <v>2690</v>
      </c>
      <c r="D21" s="64">
        <v>2695</v>
      </c>
      <c r="E21" s="64">
        <v>2639</v>
      </c>
      <c r="F21" s="64">
        <v>2647</v>
      </c>
      <c r="G21" s="64">
        <v>2620</v>
      </c>
      <c r="H21" s="64">
        <v>2573</v>
      </c>
      <c r="I21" s="64">
        <v>2597</v>
      </c>
      <c r="J21" s="64">
        <v>2589</v>
      </c>
      <c r="K21" s="64">
        <v>2581</v>
      </c>
      <c r="L21" s="64">
        <v>2617</v>
      </c>
      <c r="M21" s="65">
        <v>2747</v>
      </c>
      <c r="N21" s="63">
        <f t="shared" si="0"/>
        <v>2653.5833333333335</v>
      </c>
    </row>
    <row r="22" spans="1:14" ht="12" customHeight="1" x14ac:dyDescent="0.2">
      <c r="A22" s="62" t="str">
        <f>'Pregnant Women Participating'!A22</f>
        <v>Virginia</v>
      </c>
      <c r="B22" s="63">
        <v>3487</v>
      </c>
      <c r="C22" s="64">
        <v>3432</v>
      </c>
      <c r="D22" s="64">
        <v>3413</v>
      </c>
      <c r="E22" s="64">
        <v>3402</v>
      </c>
      <c r="F22" s="64">
        <v>3373</v>
      </c>
      <c r="G22" s="64">
        <v>3485</v>
      </c>
      <c r="H22" s="64">
        <v>3580</v>
      </c>
      <c r="I22" s="64">
        <v>3592</v>
      </c>
      <c r="J22" s="64">
        <v>3615</v>
      </c>
      <c r="K22" s="64">
        <v>3640</v>
      </c>
      <c r="L22" s="64">
        <v>3660</v>
      </c>
      <c r="M22" s="65">
        <v>3635</v>
      </c>
      <c r="N22" s="63">
        <f t="shared" si="0"/>
        <v>3526.1666666666665</v>
      </c>
    </row>
    <row r="23" spans="1:14" ht="12" customHeight="1" x14ac:dyDescent="0.2">
      <c r="A23" s="62" t="str">
        <f>'Pregnant Women Participating'!A23</f>
        <v>West Virginia</v>
      </c>
      <c r="B23" s="63">
        <v>1207</v>
      </c>
      <c r="C23" s="64">
        <v>1183</v>
      </c>
      <c r="D23" s="64">
        <v>1153</v>
      </c>
      <c r="E23" s="64">
        <v>1163</v>
      </c>
      <c r="F23" s="64">
        <v>1168</v>
      </c>
      <c r="G23" s="64">
        <v>1187</v>
      </c>
      <c r="H23" s="64">
        <v>1222</v>
      </c>
      <c r="I23" s="64">
        <v>1259</v>
      </c>
      <c r="J23" s="64">
        <v>1272</v>
      </c>
      <c r="K23" s="64">
        <v>1321</v>
      </c>
      <c r="L23" s="64">
        <v>1328</v>
      </c>
      <c r="M23" s="65">
        <v>1359</v>
      </c>
      <c r="N23" s="63">
        <f t="shared" si="0"/>
        <v>1235.1666666666667</v>
      </c>
    </row>
    <row r="24" spans="1:14" s="70" customFormat="1" ht="24.75" customHeight="1" x14ac:dyDescent="0.2">
      <c r="A24" s="66" t="str">
        <f>'Pregnant Women Participating'!A24</f>
        <v>Mid-Atlantic Region</v>
      </c>
      <c r="B24" s="67">
        <v>24640</v>
      </c>
      <c r="C24" s="68">
        <v>24301</v>
      </c>
      <c r="D24" s="68">
        <v>23910</v>
      </c>
      <c r="E24" s="68">
        <v>24035</v>
      </c>
      <c r="F24" s="68">
        <v>24183</v>
      </c>
      <c r="G24" s="68">
        <v>24659</v>
      </c>
      <c r="H24" s="68">
        <v>25054</v>
      </c>
      <c r="I24" s="68">
        <v>25336</v>
      </c>
      <c r="J24" s="68">
        <v>25334</v>
      </c>
      <c r="K24" s="68">
        <v>25573</v>
      </c>
      <c r="L24" s="68">
        <v>25542</v>
      </c>
      <c r="M24" s="69">
        <v>25728</v>
      </c>
      <c r="N24" s="67">
        <f t="shared" si="0"/>
        <v>24857.916666666668</v>
      </c>
    </row>
    <row r="25" spans="1:14" ht="12" customHeight="1" x14ac:dyDescent="0.2">
      <c r="A25" s="62" t="str">
        <f>'Pregnant Women Participating'!A25</f>
        <v>Alabama</v>
      </c>
      <c r="B25" s="63">
        <v>2388</v>
      </c>
      <c r="C25" s="64">
        <v>2352</v>
      </c>
      <c r="D25" s="64">
        <v>2281</v>
      </c>
      <c r="E25" s="64">
        <v>2306</v>
      </c>
      <c r="F25" s="64">
        <v>2354</v>
      </c>
      <c r="G25" s="64">
        <v>2431</v>
      </c>
      <c r="H25" s="64">
        <v>2448</v>
      </c>
      <c r="I25" s="64">
        <v>2495</v>
      </c>
      <c r="J25" s="64">
        <v>2497</v>
      </c>
      <c r="K25" s="64">
        <v>2546</v>
      </c>
      <c r="L25" s="64">
        <v>2551</v>
      </c>
      <c r="M25" s="65">
        <v>2519</v>
      </c>
      <c r="N25" s="63">
        <f t="shared" si="0"/>
        <v>2430.6666666666665</v>
      </c>
    </row>
    <row r="26" spans="1:14" ht="12" customHeight="1" x14ac:dyDescent="0.2">
      <c r="A26" s="62" t="str">
        <f>'Pregnant Women Participating'!A26</f>
        <v>Florida</v>
      </c>
      <c r="B26" s="63">
        <v>14964</v>
      </c>
      <c r="C26" s="64">
        <v>14890</v>
      </c>
      <c r="D26" s="64">
        <v>14747</v>
      </c>
      <c r="E26" s="64">
        <v>14880</v>
      </c>
      <c r="F26" s="64">
        <v>15188</v>
      </c>
      <c r="G26" s="64">
        <v>15326</v>
      </c>
      <c r="H26" s="64">
        <v>15598</v>
      </c>
      <c r="I26" s="64">
        <v>15703</v>
      </c>
      <c r="J26" s="64">
        <v>15731</v>
      </c>
      <c r="K26" s="64">
        <v>15745</v>
      </c>
      <c r="L26" s="64">
        <v>15754</v>
      </c>
      <c r="M26" s="65">
        <v>15276</v>
      </c>
      <c r="N26" s="63">
        <f t="shared" si="0"/>
        <v>15316.833333333334</v>
      </c>
    </row>
    <row r="27" spans="1:14" ht="12" customHeight="1" x14ac:dyDescent="0.2">
      <c r="A27" s="62" t="str">
        <f>'Pregnant Women Participating'!A27</f>
        <v>Georgia</v>
      </c>
      <c r="B27" s="63">
        <v>6206</v>
      </c>
      <c r="C27" s="64">
        <v>6308</v>
      </c>
      <c r="D27" s="64">
        <v>6341</v>
      </c>
      <c r="E27" s="64">
        <v>6300</v>
      </c>
      <c r="F27" s="64">
        <v>6385</v>
      </c>
      <c r="G27" s="64">
        <v>6617</v>
      </c>
      <c r="H27" s="64">
        <v>6737</v>
      </c>
      <c r="I27" s="64">
        <v>6761</v>
      </c>
      <c r="J27" s="64">
        <v>6704</v>
      </c>
      <c r="K27" s="64">
        <v>6799</v>
      </c>
      <c r="L27" s="64">
        <v>6842</v>
      </c>
      <c r="M27" s="65">
        <v>6870</v>
      </c>
      <c r="N27" s="63">
        <f t="shared" si="0"/>
        <v>6572.5</v>
      </c>
    </row>
    <row r="28" spans="1:14" ht="12" customHeight="1" x14ac:dyDescent="0.2">
      <c r="A28" s="62" t="str">
        <f>'Pregnant Women Participating'!A28</f>
        <v>Kentucky</v>
      </c>
      <c r="B28" s="63">
        <v>2944</v>
      </c>
      <c r="C28" s="64">
        <v>2945</v>
      </c>
      <c r="D28" s="64">
        <v>2895</v>
      </c>
      <c r="E28" s="64">
        <v>2947</v>
      </c>
      <c r="F28" s="64">
        <v>2948</v>
      </c>
      <c r="G28" s="64">
        <v>2975</v>
      </c>
      <c r="H28" s="64">
        <v>3051</v>
      </c>
      <c r="I28" s="64">
        <v>3034</v>
      </c>
      <c r="J28" s="64">
        <v>3017</v>
      </c>
      <c r="K28" s="64">
        <v>3088</v>
      </c>
      <c r="L28" s="64">
        <v>3094</v>
      </c>
      <c r="M28" s="65">
        <v>3110</v>
      </c>
      <c r="N28" s="63">
        <f t="shared" si="0"/>
        <v>3004</v>
      </c>
    </row>
    <row r="29" spans="1:14" ht="12" customHeight="1" x14ac:dyDescent="0.2">
      <c r="A29" s="62" t="str">
        <f>'Pregnant Women Participating'!A29</f>
        <v>Mississippi</v>
      </c>
      <c r="B29" s="63">
        <v>1169</v>
      </c>
      <c r="C29" s="64">
        <v>1158</v>
      </c>
      <c r="D29" s="64">
        <v>1139</v>
      </c>
      <c r="E29" s="64">
        <v>1150</v>
      </c>
      <c r="F29" s="64">
        <v>1150</v>
      </c>
      <c r="G29" s="64">
        <v>1173</v>
      </c>
      <c r="H29" s="64">
        <v>1187</v>
      </c>
      <c r="I29" s="64">
        <v>1219</v>
      </c>
      <c r="J29" s="64">
        <v>1223</v>
      </c>
      <c r="K29" s="64">
        <v>1221</v>
      </c>
      <c r="L29" s="64">
        <v>1240</v>
      </c>
      <c r="M29" s="65">
        <v>1279</v>
      </c>
      <c r="N29" s="63">
        <f t="shared" si="0"/>
        <v>1192.3333333333333</v>
      </c>
    </row>
    <row r="30" spans="1:14" ht="12" customHeight="1" x14ac:dyDescent="0.2">
      <c r="A30" s="62" t="str">
        <f>'Pregnant Women Participating'!A30</f>
        <v>North Carolina</v>
      </c>
      <c r="B30" s="63">
        <v>9539</v>
      </c>
      <c r="C30" s="64">
        <v>9508</v>
      </c>
      <c r="D30" s="64">
        <v>9434</v>
      </c>
      <c r="E30" s="64">
        <v>9495</v>
      </c>
      <c r="F30" s="64">
        <v>9559</v>
      </c>
      <c r="G30" s="64">
        <v>9838</v>
      </c>
      <c r="H30" s="64">
        <v>9841</v>
      </c>
      <c r="I30" s="64">
        <v>9950</v>
      </c>
      <c r="J30" s="64">
        <v>10022</v>
      </c>
      <c r="K30" s="64">
        <v>10102</v>
      </c>
      <c r="L30" s="64">
        <v>10137</v>
      </c>
      <c r="M30" s="65">
        <v>10163</v>
      </c>
      <c r="N30" s="63">
        <f t="shared" si="0"/>
        <v>9799</v>
      </c>
    </row>
    <row r="31" spans="1:14" ht="12" customHeight="1" x14ac:dyDescent="0.2">
      <c r="A31" s="62" t="str">
        <f>'Pregnant Women Participating'!A31</f>
        <v>South Carolina</v>
      </c>
      <c r="B31" s="63">
        <v>2744</v>
      </c>
      <c r="C31" s="64">
        <v>2701</v>
      </c>
      <c r="D31" s="64">
        <v>2648</v>
      </c>
      <c r="E31" s="64">
        <v>2660</v>
      </c>
      <c r="F31" s="64">
        <v>2731</v>
      </c>
      <c r="G31" s="64">
        <v>2792</v>
      </c>
      <c r="H31" s="64">
        <v>2893</v>
      </c>
      <c r="I31" s="64">
        <v>2877</v>
      </c>
      <c r="J31" s="64">
        <v>2860</v>
      </c>
      <c r="K31" s="64">
        <v>2875</v>
      </c>
      <c r="L31" s="64">
        <v>2837</v>
      </c>
      <c r="M31" s="65">
        <v>2797</v>
      </c>
      <c r="N31" s="63">
        <f t="shared" si="0"/>
        <v>2784.5833333333335</v>
      </c>
    </row>
    <row r="32" spans="1:14" ht="12" customHeight="1" x14ac:dyDescent="0.2">
      <c r="A32" s="62" t="str">
        <f>'Pregnant Women Participating'!A32</f>
        <v>Tennessee</v>
      </c>
      <c r="B32" s="63">
        <v>5185</v>
      </c>
      <c r="C32" s="64">
        <v>5123</v>
      </c>
      <c r="D32" s="64">
        <v>5234</v>
      </c>
      <c r="E32" s="64">
        <v>5383</v>
      </c>
      <c r="F32" s="64">
        <v>5521</v>
      </c>
      <c r="G32" s="64">
        <v>5737</v>
      </c>
      <c r="H32" s="64">
        <v>5887</v>
      </c>
      <c r="I32" s="64">
        <v>5931</v>
      </c>
      <c r="J32" s="64">
        <v>5848</v>
      </c>
      <c r="K32" s="64">
        <v>5846</v>
      </c>
      <c r="L32" s="64">
        <v>5784</v>
      </c>
      <c r="M32" s="65">
        <v>5815</v>
      </c>
      <c r="N32" s="63">
        <f t="shared" si="0"/>
        <v>5607.833333333333</v>
      </c>
    </row>
    <row r="33" spans="1:14" ht="12" customHeight="1" x14ac:dyDescent="0.2">
      <c r="A33" s="62" t="str">
        <f>'Pregnant Women Participating'!A33</f>
        <v>Choctaw Indians, MS</v>
      </c>
      <c r="B33" s="63">
        <v>8</v>
      </c>
      <c r="C33" s="64">
        <v>8</v>
      </c>
      <c r="D33" s="64">
        <v>9</v>
      </c>
      <c r="E33" s="64">
        <v>8</v>
      </c>
      <c r="F33" s="64">
        <v>9</v>
      </c>
      <c r="G33" s="64">
        <v>9</v>
      </c>
      <c r="H33" s="64">
        <v>8</v>
      </c>
      <c r="I33" s="64">
        <v>5</v>
      </c>
      <c r="J33" s="64">
        <v>5</v>
      </c>
      <c r="K33" s="64">
        <v>5</v>
      </c>
      <c r="L33" s="64">
        <v>6</v>
      </c>
      <c r="M33" s="65">
        <v>6</v>
      </c>
      <c r="N33" s="63">
        <f t="shared" si="0"/>
        <v>7.166666666666667</v>
      </c>
    </row>
    <row r="34" spans="1:14" ht="12" customHeight="1" x14ac:dyDescent="0.2">
      <c r="A34" s="62" t="str">
        <f>'Pregnant Women Participating'!A34</f>
        <v>Eastern Cherokee, NC</v>
      </c>
      <c r="B34" s="63">
        <v>28</v>
      </c>
      <c r="C34" s="64">
        <v>31</v>
      </c>
      <c r="D34" s="64">
        <v>32</v>
      </c>
      <c r="E34" s="64">
        <v>29</v>
      </c>
      <c r="F34" s="64">
        <v>28</v>
      </c>
      <c r="G34" s="64">
        <v>30</v>
      </c>
      <c r="H34" s="64">
        <v>30</v>
      </c>
      <c r="I34" s="64">
        <v>30</v>
      </c>
      <c r="J34" s="64">
        <v>31</v>
      </c>
      <c r="K34" s="64">
        <v>26</v>
      </c>
      <c r="L34" s="64">
        <v>26</v>
      </c>
      <c r="M34" s="65">
        <v>29</v>
      </c>
      <c r="N34" s="63">
        <f t="shared" si="0"/>
        <v>29.166666666666668</v>
      </c>
    </row>
    <row r="35" spans="1:14" s="70" customFormat="1" ht="24.75" customHeight="1" x14ac:dyDescent="0.2">
      <c r="A35" s="66" t="str">
        <f>'Pregnant Women Participating'!A35</f>
        <v>Southeast Region</v>
      </c>
      <c r="B35" s="67">
        <v>45175</v>
      </c>
      <c r="C35" s="68">
        <v>45024</v>
      </c>
      <c r="D35" s="68">
        <v>44760</v>
      </c>
      <c r="E35" s="68">
        <v>45158</v>
      </c>
      <c r="F35" s="68">
        <v>45873</v>
      </c>
      <c r="G35" s="68">
        <v>46928</v>
      </c>
      <c r="H35" s="68">
        <v>47680</v>
      </c>
      <c r="I35" s="68">
        <v>48005</v>
      </c>
      <c r="J35" s="68">
        <v>47938</v>
      </c>
      <c r="K35" s="68">
        <v>48253</v>
      </c>
      <c r="L35" s="68">
        <v>48271</v>
      </c>
      <c r="M35" s="69">
        <v>47864</v>
      </c>
      <c r="N35" s="67">
        <f t="shared" si="0"/>
        <v>46744.083333333336</v>
      </c>
    </row>
    <row r="36" spans="1:14" ht="12" customHeight="1" x14ac:dyDescent="0.2">
      <c r="A36" s="62" t="str">
        <f>'Pregnant Women Participating'!A36</f>
        <v>Illinois</v>
      </c>
      <c r="B36" s="63">
        <v>4583</v>
      </c>
      <c r="C36" s="64">
        <v>4641</v>
      </c>
      <c r="D36" s="64">
        <v>4612</v>
      </c>
      <c r="E36" s="64">
        <v>4631</v>
      </c>
      <c r="F36" s="64">
        <v>4674</v>
      </c>
      <c r="G36" s="64">
        <v>4687</v>
      </c>
      <c r="H36" s="64">
        <v>4829</v>
      </c>
      <c r="I36" s="64">
        <v>4855</v>
      </c>
      <c r="J36" s="64">
        <v>4864</v>
      </c>
      <c r="K36" s="64">
        <v>4900</v>
      </c>
      <c r="L36" s="64">
        <v>4874</v>
      </c>
      <c r="M36" s="65">
        <v>4848</v>
      </c>
      <c r="N36" s="63">
        <f t="shared" si="0"/>
        <v>4749.833333333333</v>
      </c>
    </row>
    <row r="37" spans="1:14" ht="12" customHeight="1" x14ac:dyDescent="0.2">
      <c r="A37" s="62" t="str">
        <f>'Pregnant Women Participating'!A37</f>
        <v>Indiana</v>
      </c>
      <c r="B37" s="63">
        <v>6900</v>
      </c>
      <c r="C37" s="64">
        <v>6821</v>
      </c>
      <c r="D37" s="64">
        <v>6724</v>
      </c>
      <c r="E37" s="64">
        <v>6781</v>
      </c>
      <c r="F37" s="64">
        <v>6924</v>
      </c>
      <c r="G37" s="64">
        <v>7020</v>
      </c>
      <c r="H37" s="64">
        <v>7056</v>
      </c>
      <c r="I37" s="64">
        <v>7131</v>
      </c>
      <c r="J37" s="64">
        <v>7086</v>
      </c>
      <c r="K37" s="64">
        <v>7099</v>
      </c>
      <c r="L37" s="64">
        <v>7100</v>
      </c>
      <c r="M37" s="65">
        <v>7043</v>
      </c>
      <c r="N37" s="63">
        <f t="shared" si="0"/>
        <v>6973.75</v>
      </c>
    </row>
    <row r="38" spans="1:14" ht="12" customHeight="1" x14ac:dyDescent="0.2">
      <c r="A38" s="62" t="str">
        <f>'Pregnant Women Participating'!A38</f>
        <v>Iowa</v>
      </c>
      <c r="B38" s="63">
        <v>2569</v>
      </c>
      <c r="C38" s="64">
        <v>2516</v>
      </c>
      <c r="D38" s="64">
        <v>2468</v>
      </c>
      <c r="E38" s="64">
        <v>2409</v>
      </c>
      <c r="F38" s="64">
        <v>2384</v>
      </c>
      <c r="G38" s="64">
        <v>2374</v>
      </c>
      <c r="H38" s="64">
        <v>2434</v>
      </c>
      <c r="I38" s="64">
        <v>2358</v>
      </c>
      <c r="J38" s="64">
        <v>2268</v>
      </c>
      <c r="K38" s="64">
        <v>2240</v>
      </c>
      <c r="L38" s="64">
        <v>2154</v>
      </c>
      <c r="M38" s="65">
        <v>2103</v>
      </c>
      <c r="N38" s="63">
        <f t="shared" si="0"/>
        <v>2356.4166666666665</v>
      </c>
    </row>
    <row r="39" spans="1:14" ht="12" customHeight="1" x14ac:dyDescent="0.2">
      <c r="A39" s="62" t="str">
        <f>'Pregnant Women Participating'!A39</f>
        <v>Michigan</v>
      </c>
      <c r="B39" s="63">
        <v>6915</v>
      </c>
      <c r="C39" s="64">
        <v>6935</v>
      </c>
      <c r="D39" s="64">
        <v>6794</v>
      </c>
      <c r="E39" s="64">
        <v>6748</v>
      </c>
      <c r="F39" s="64">
        <v>6769</v>
      </c>
      <c r="G39" s="64">
        <v>6799</v>
      </c>
      <c r="H39" s="64">
        <v>6906</v>
      </c>
      <c r="I39" s="64">
        <v>6995</v>
      </c>
      <c r="J39" s="64">
        <v>6863</v>
      </c>
      <c r="K39" s="64">
        <v>6979</v>
      </c>
      <c r="L39" s="64">
        <v>6979</v>
      </c>
      <c r="M39" s="65">
        <v>6991</v>
      </c>
      <c r="N39" s="63">
        <f t="shared" si="0"/>
        <v>6889.416666666667</v>
      </c>
    </row>
    <row r="40" spans="1:14" ht="12" customHeight="1" x14ac:dyDescent="0.2">
      <c r="A40" s="62" t="str">
        <f>'Pregnant Women Participating'!A40</f>
        <v>Minnesota</v>
      </c>
      <c r="B40" s="63">
        <v>4617</v>
      </c>
      <c r="C40" s="64">
        <v>4576</v>
      </c>
      <c r="D40" s="64">
        <v>4610</v>
      </c>
      <c r="E40" s="64">
        <v>4675</v>
      </c>
      <c r="F40" s="64">
        <v>4640</v>
      </c>
      <c r="G40" s="64">
        <v>4718</v>
      </c>
      <c r="H40" s="64">
        <v>4771</v>
      </c>
      <c r="I40" s="64">
        <v>4800</v>
      </c>
      <c r="J40" s="64">
        <v>4850</v>
      </c>
      <c r="K40" s="64">
        <v>4905</v>
      </c>
      <c r="L40" s="64">
        <v>4976</v>
      </c>
      <c r="M40" s="65">
        <v>5076</v>
      </c>
      <c r="N40" s="63">
        <f t="shared" si="0"/>
        <v>4767.833333333333</v>
      </c>
    </row>
    <row r="41" spans="1:14" ht="12" customHeight="1" x14ac:dyDescent="0.2">
      <c r="A41" s="62" t="str">
        <f>'Pregnant Women Participating'!A41</f>
        <v>Ohio</v>
      </c>
      <c r="B41" s="63">
        <v>6550</v>
      </c>
      <c r="C41" s="64">
        <v>6549</v>
      </c>
      <c r="D41" s="64">
        <v>6480</v>
      </c>
      <c r="E41" s="64">
        <v>6464</v>
      </c>
      <c r="F41" s="64">
        <v>6457</v>
      </c>
      <c r="G41" s="64">
        <v>6531</v>
      </c>
      <c r="H41" s="64">
        <v>6666</v>
      </c>
      <c r="I41" s="64">
        <v>6656</v>
      </c>
      <c r="J41" s="64">
        <v>6708</v>
      </c>
      <c r="K41" s="64">
        <v>6660</v>
      </c>
      <c r="L41" s="64">
        <v>6644</v>
      </c>
      <c r="M41" s="65">
        <v>6771</v>
      </c>
      <c r="N41" s="63">
        <f t="shared" si="0"/>
        <v>6594.666666666667</v>
      </c>
    </row>
    <row r="42" spans="1:14" ht="12" customHeight="1" x14ac:dyDescent="0.2">
      <c r="A42" s="62" t="str">
        <f>'Pregnant Women Participating'!A42</f>
        <v>Wisconsin</v>
      </c>
      <c r="B42" s="63">
        <v>3972</v>
      </c>
      <c r="C42" s="64">
        <v>3924</v>
      </c>
      <c r="D42" s="64">
        <v>3871</v>
      </c>
      <c r="E42" s="64">
        <v>3927</v>
      </c>
      <c r="F42" s="64">
        <v>3960</v>
      </c>
      <c r="G42" s="64">
        <v>4003</v>
      </c>
      <c r="H42" s="64">
        <v>3971</v>
      </c>
      <c r="I42" s="64">
        <v>4036</v>
      </c>
      <c r="J42" s="64">
        <v>4064</v>
      </c>
      <c r="K42" s="64">
        <v>4075</v>
      </c>
      <c r="L42" s="64">
        <v>4081</v>
      </c>
      <c r="M42" s="65">
        <v>4048</v>
      </c>
      <c r="N42" s="63">
        <f t="shared" si="0"/>
        <v>3994.3333333333335</v>
      </c>
    </row>
    <row r="43" spans="1:14" s="70" customFormat="1" ht="24.75" customHeight="1" x14ac:dyDescent="0.2">
      <c r="A43" s="66" t="str">
        <f>'Pregnant Women Participating'!A43</f>
        <v>Midwest Region</v>
      </c>
      <c r="B43" s="67">
        <v>36106</v>
      </c>
      <c r="C43" s="68">
        <v>35962</v>
      </c>
      <c r="D43" s="68">
        <v>35559</v>
      </c>
      <c r="E43" s="68">
        <v>35635</v>
      </c>
      <c r="F43" s="68">
        <v>35808</v>
      </c>
      <c r="G43" s="68">
        <v>36132</v>
      </c>
      <c r="H43" s="68">
        <v>36633</v>
      </c>
      <c r="I43" s="68">
        <v>36831</v>
      </c>
      <c r="J43" s="68">
        <v>36703</v>
      </c>
      <c r="K43" s="68">
        <v>36858</v>
      </c>
      <c r="L43" s="68">
        <v>36808</v>
      </c>
      <c r="M43" s="69">
        <v>36880</v>
      </c>
      <c r="N43" s="67">
        <f t="shared" si="0"/>
        <v>36326.25</v>
      </c>
    </row>
    <row r="44" spans="1:14" ht="12" customHeight="1" x14ac:dyDescent="0.2">
      <c r="A44" s="62" t="str">
        <f>'Pregnant Women Participating'!A44</f>
        <v>Arizona</v>
      </c>
      <c r="B44" s="63">
        <v>4724</v>
      </c>
      <c r="C44" s="64">
        <v>4689</v>
      </c>
      <c r="D44" s="64">
        <v>4656</v>
      </c>
      <c r="E44" s="64">
        <v>4740</v>
      </c>
      <c r="F44" s="64">
        <v>4723</v>
      </c>
      <c r="G44" s="64">
        <v>4757</v>
      </c>
      <c r="H44" s="64">
        <v>4747</v>
      </c>
      <c r="I44" s="64">
        <v>4838</v>
      </c>
      <c r="J44" s="64">
        <v>4790</v>
      </c>
      <c r="K44" s="64">
        <v>4836</v>
      </c>
      <c r="L44" s="64">
        <v>4834</v>
      </c>
      <c r="M44" s="65">
        <v>4809</v>
      </c>
      <c r="N44" s="63">
        <f t="shared" si="0"/>
        <v>4761.916666666667</v>
      </c>
    </row>
    <row r="45" spans="1:14" ht="12" customHeight="1" x14ac:dyDescent="0.2">
      <c r="A45" s="62" t="str">
        <f>'Pregnant Women Participating'!A45</f>
        <v>Arkansas</v>
      </c>
      <c r="B45" s="63">
        <v>2204</v>
      </c>
      <c r="C45" s="64">
        <v>2151</v>
      </c>
      <c r="D45" s="64">
        <v>2123</v>
      </c>
      <c r="E45" s="64">
        <v>2172</v>
      </c>
      <c r="F45" s="64">
        <v>2178</v>
      </c>
      <c r="G45" s="64">
        <v>2215</v>
      </c>
      <c r="H45" s="64">
        <v>2258</v>
      </c>
      <c r="I45" s="64">
        <v>2238</v>
      </c>
      <c r="J45" s="64">
        <v>2252</v>
      </c>
      <c r="K45" s="64">
        <v>2277</v>
      </c>
      <c r="L45" s="64">
        <v>2303</v>
      </c>
      <c r="M45" s="65">
        <v>2342</v>
      </c>
      <c r="N45" s="63">
        <f t="shared" si="0"/>
        <v>2226.0833333333335</v>
      </c>
    </row>
    <row r="46" spans="1:14" ht="12" customHeight="1" x14ac:dyDescent="0.2">
      <c r="A46" s="62" t="str">
        <f>'Pregnant Women Participating'!A46</f>
        <v>Louisiana</v>
      </c>
      <c r="B46" s="63">
        <v>2579</v>
      </c>
      <c r="C46" s="64">
        <v>2491</v>
      </c>
      <c r="D46" s="64">
        <v>2469</v>
      </c>
      <c r="E46" s="64">
        <v>2505</v>
      </c>
      <c r="F46" s="64">
        <v>2561</v>
      </c>
      <c r="G46" s="64">
        <v>2576</v>
      </c>
      <c r="H46" s="64">
        <v>2628</v>
      </c>
      <c r="I46" s="64">
        <v>2642</v>
      </c>
      <c r="J46" s="64">
        <v>2702</v>
      </c>
      <c r="K46" s="64">
        <v>2750</v>
      </c>
      <c r="L46" s="64">
        <v>2735</v>
      </c>
      <c r="M46" s="65">
        <v>2757</v>
      </c>
      <c r="N46" s="63">
        <f t="shared" si="0"/>
        <v>2616.25</v>
      </c>
    </row>
    <row r="47" spans="1:14" ht="12" customHeight="1" x14ac:dyDescent="0.2">
      <c r="A47" s="62" t="str">
        <f>'Pregnant Women Participating'!A47</f>
        <v>New Mexico</v>
      </c>
      <c r="B47" s="63">
        <v>2253</v>
      </c>
      <c r="C47" s="64">
        <v>2239</v>
      </c>
      <c r="D47" s="64">
        <v>2264</v>
      </c>
      <c r="E47" s="64">
        <v>2324</v>
      </c>
      <c r="F47" s="64">
        <v>2399</v>
      </c>
      <c r="G47" s="64">
        <v>2422</v>
      </c>
      <c r="H47" s="64">
        <v>2487</v>
      </c>
      <c r="I47" s="64">
        <v>2508</v>
      </c>
      <c r="J47" s="64">
        <v>2503</v>
      </c>
      <c r="K47" s="64">
        <v>2546</v>
      </c>
      <c r="L47" s="64">
        <v>2588</v>
      </c>
      <c r="M47" s="65">
        <v>2601</v>
      </c>
      <c r="N47" s="63">
        <f t="shared" si="0"/>
        <v>2427.8333333333335</v>
      </c>
    </row>
    <row r="48" spans="1:14" ht="12" customHeight="1" x14ac:dyDescent="0.2">
      <c r="A48" s="62" t="str">
        <f>'Pregnant Women Participating'!A48</f>
        <v>Oklahoma</v>
      </c>
      <c r="B48" s="63">
        <v>3295</v>
      </c>
      <c r="C48" s="64">
        <v>3280</v>
      </c>
      <c r="D48" s="64">
        <v>3211</v>
      </c>
      <c r="E48" s="64">
        <v>3260</v>
      </c>
      <c r="F48" s="64">
        <v>3202</v>
      </c>
      <c r="G48" s="64">
        <v>3276</v>
      </c>
      <c r="H48" s="64">
        <v>3353</v>
      </c>
      <c r="I48" s="64">
        <v>3362</v>
      </c>
      <c r="J48" s="64">
        <v>3365</v>
      </c>
      <c r="K48" s="64">
        <v>3373</v>
      </c>
      <c r="L48" s="64">
        <v>3384</v>
      </c>
      <c r="M48" s="65">
        <v>3380</v>
      </c>
      <c r="N48" s="63">
        <f t="shared" si="0"/>
        <v>3311.75</v>
      </c>
    </row>
    <row r="49" spans="1:14" ht="12" customHeight="1" x14ac:dyDescent="0.2">
      <c r="A49" s="62" t="str">
        <f>'Pregnant Women Participating'!A49</f>
        <v>Texas</v>
      </c>
      <c r="B49" s="63">
        <v>23068</v>
      </c>
      <c r="C49" s="64">
        <v>22666</v>
      </c>
      <c r="D49" s="64">
        <v>22562</v>
      </c>
      <c r="E49" s="64">
        <v>22900</v>
      </c>
      <c r="F49" s="64">
        <v>23173</v>
      </c>
      <c r="G49" s="64">
        <v>23610</v>
      </c>
      <c r="H49" s="64">
        <v>24070</v>
      </c>
      <c r="I49" s="64">
        <v>24392</v>
      </c>
      <c r="J49" s="64">
        <v>24417</v>
      </c>
      <c r="K49" s="64">
        <v>24780</v>
      </c>
      <c r="L49" s="64">
        <v>24643</v>
      </c>
      <c r="M49" s="65">
        <v>24746</v>
      </c>
      <c r="N49" s="63">
        <f t="shared" si="0"/>
        <v>23752.25</v>
      </c>
    </row>
    <row r="50" spans="1:14" ht="12" customHeight="1" x14ac:dyDescent="0.2">
      <c r="A50" s="62" t="str">
        <f>'Pregnant Women Participating'!A50</f>
        <v>Utah</v>
      </c>
      <c r="B50" s="63">
        <v>3441</v>
      </c>
      <c r="C50" s="64">
        <v>3453</v>
      </c>
      <c r="D50" s="64">
        <v>3435</v>
      </c>
      <c r="E50" s="64">
        <v>3480</v>
      </c>
      <c r="F50" s="64">
        <v>3481</v>
      </c>
      <c r="G50" s="64">
        <v>3538</v>
      </c>
      <c r="H50" s="64">
        <v>3506</v>
      </c>
      <c r="I50" s="64">
        <v>3468</v>
      </c>
      <c r="J50" s="64">
        <v>3410</v>
      </c>
      <c r="K50" s="64">
        <v>3273</v>
      </c>
      <c r="L50" s="64">
        <v>3162</v>
      </c>
      <c r="M50" s="65">
        <v>3074</v>
      </c>
      <c r="N50" s="63">
        <f t="shared" si="0"/>
        <v>3393.4166666666665</v>
      </c>
    </row>
    <row r="51" spans="1:14" ht="12" customHeight="1" x14ac:dyDescent="0.2">
      <c r="A51" s="62" t="str">
        <f>'Pregnant Women Participating'!A51</f>
        <v>Inter-Tribal Council, AZ</v>
      </c>
      <c r="B51" s="63">
        <v>177</v>
      </c>
      <c r="C51" s="64">
        <v>171</v>
      </c>
      <c r="D51" s="64">
        <v>174</v>
      </c>
      <c r="E51" s="64">
        <v>184</v>
      </c>
      <c r="F51" s="64">
        <v>173</v>
      </c>
      <c r="G51" s="64">
        <v>177</v>
      </c>
      <c r="H51" s="64">
        <v>186</v>
      </c>
      <c r="I51" s="64">
        <v>176</v>
      </c>
      <c r="J51" s="64">
        <v>175</v>
      </c>
      <c r="K51" s="64">
        <v>175</v>
      </c>
      <c r="L51" s="64">
        <v>169</v>
      </c>
      <c r="M51" s="65">
        <v>173</v>
      </c>
      <c r="N51" s="63">
        <f t="shared" si="0"/>
        <v>175.83333333333334</v>
      </c>
    </row>
    <row r="52" spans="1:14" ht="12" customHeight="1" x14ac:dyDescent="0.2">
      <c r="A52" s="62" t="str">
        <f>'Pregnant Women Participating'!A52</f>
        <v>Navajo Nation, AZ</v>
      </c>
      <c r="B52" s="63">
        <v>182</v>
      </c>
      <c r="C52" s="64">
        <v>177</v>
      </c>
      <c r="D52" s="64">
        <v>172</v>
      </c>
      <c r="E52" s="64">
        <v>173</v>
      </c>
      <c r="F52" s="64">
        <v>167</v>
      </c>
      <c r="G52" s="64">
        <v>175</v>
      </c>
      <c r="H52" s="64">
        <v>179</v>
      </c>
      <c r="I52" s="64">
        <v>156</v>
      </c>
      <c r="J52" s="64">
        <v>156</v>
      </c>
      <c r="K52" s="64">
        <v>157</v>
      </c>
      <c r="L52" s="64">
        <v>142</v>
      </c>
      <c r="M52" s="65">
        <v>125</v>
      </c>
      <c r="N52" s="63">
        <f t="shared" si="0"/>
        <v>163.41666666666666</v>
      </c>
    </row>
    <row r="53" spans="1:14" ht="12" customHeight="1" x14ac:dyDescent="0.2">
      <c r="A53" s="62" t="str">
        <f>'Pregnant Women Participating'!A53</f>
        <v>Acoma, Canoncito &amp; Laguna, NM</v>
      </c>
      <c r="B53" s="63">
        <v>16</v>
      </c>
      <c r="C53" s="64">
        <v>18</v>
      </c>
      <c r="D53" s="64">
        <v>19</v>
      </c>
      <c r="E53" s="64">
        <v>15</v>
      </c>
      <c r="F53" s="64">
        <v>11</v>
      </c>
      <c r="G53" s="64">
        <v>10</v>
      </c>
      <c r="H53" s="64">
        <v>12</v>
      </c>
      <c r="I53" s="64">
        <v>15</v>
      </c>
      <c r="J53" s="64">
        <v>17</v>
      </c>
      <c r="K53" s="64">
        <v>14</v>
      </c>
      <c r="L53" s="64">
        <v>15</v>
      </c>
      <c r="M53" s="65">
        <v>17</v>
      </c>
      <c r="N53" s="63">
        <f t="shared" si="0"/>
        <v>14.916666666666666</v>
      </c>
    </row>
    <row r="54" spans="1:14" ht="12" customHeight="1" x14ac:dyDescent="0.2">
      <c r="A54" s="62" t="str">
        <f>'Pregnant Women Participating'!A54</f>
        <v>Eight Northern Pueblos, NM</v>
      </c>
      <c r="B54" s="63">
        <v>13</v>
      </c>
      <c r="C54" s="64">
        <v>14</v>
      </c>
      <c r="D54" s="64">
        <v>13</v>
      </c>
      <c r="E54" s="64">
        <v>12</v>
      </c>
      <c r="F54" s="64">
        <v>12</v>
      </c>
      <c r="G54" s="64">
        <v>11</v>
      </c>
      <c r="H54" s="64">
        <v>12</v>
      </c>
      <c r="I54" s="64">
        <v>15</v>
      </c>
      <c r="J54" s="64">
        <v>15</v>
      </c>
      <c r="K54" s="64">
        <v>16</v>
      </c>
      <c r="L54" s="64">
        <v>15</v>
      </c>
      <c r="M54" s="65">
        <v>15</v>
      </c>
      <c r="N54" s="63">
        <f t="shared" si="0"/>
        <v>13.583333333333334</v>
      </c>
    </row>
    <row r="55" spans="1:14" ht="12" customHeight="1" x14ac:dyDescent="0.2">
      <c r="A55" s="62" t="str">
        <f>'Pregnant Women Participating'!A55</f>
        <v>Five Sandoval Pueblos, NM</v>
      </c>
      <c r="B55" s="63">
        <v>4</v>
      </c>
      <c r="C55" s="64">
        <v>4</v>
      </c>
      <c r="D55" s="64">
        <v>5</v>
      </c>
      <c r="E55" s="64">
        <v>4</v>
      </c>
      <c r="F55" s="64">
        <v>5</v>
      </c>
      <c r="G55" s="64">
        <v>3</v>
      </c>
      <c r="H55" s="64">
        <v>4</v>
      </c>
      <c r="I55" s="64">
        <v>7</v>
      </c>
      <c r="J55" s="64">
        <v>8</v>
      </c>
      <c r="K55" s="64">
        <v>8</v>
      </c>
      <c r="L55" s="64">
        <v>9</v>
      </c>
      <c r="M55" s="65">
        <v>11</v>
      </c>
      <c r="N55" s="63">
        <f t="shared" si="0"/>
        <v>6</v>
      </c>
    </row>
    <row r="56" spans="1:14" ht="12" customHeight="1" x14ac:dyDescent="0.2">
      <c r="A56" s="62" t="str">
        <f>'Pregnant Women Participating'!A56</f>
        <v>Isleta Pueblo, NM</v>
      </c>
      <c r="B56" s="63">
        <v>46</v>
      </c>
      <c r="C56" s="64">
        <v>39</v>
      </c>
      <c r="D56" s="64">
        <v>39</v>
      </c>
      <c r="E56" s="64">
        <v>49</v>
      </c>
      <c r="F56" s="64">
        <v>52</v>
      </c>
      <c r="G56" s="64">
        <v>46</v>
      </c>
      <c r="H56" s="64">
        <v>50</v>
      </c>
      <c r="I56" s="64">
        <v>42</v>
      </c>
      <c r="J56" s="64">
        <v>37</v>
      </c>
      <c r="K56" s="64">
        <v>40</v>
      </c>
      <c r="L56" s="64">
        <v>35</v>
      </c>
      <c r="M56" s="65">
        <v>41</v>
      </c>
      <c r="N56" s="63">
        <f t="shared" si="0"/>
        <v>43</v>
      </c>
    </row>
    <row r="57" spans="1:14" ht="12" customHeight="1" x14ac:dyDescent="0.2">
      <c r="A57" s="62" t="str">
        <f>'Pregnant Women Participating'!A57</f>
        <v>San Felipe Pueblo, NM</v>
      </c>
      <c r="B57" s="63">
        <v>16</v>
      </c>
      <c r="C57" s="64">
        <v>14</v>
      </c>
      <c r="D57" s="64">
        <v>10</v>
      </c>
      <c r="E57" s="64">
        <v>11</v>
      </c>
      <c r="F57" s="64">
        <v>13</v>
      </c>
      <c r="G57" s="64">
        <v>10</v>
      </c>
      <c r="H57" s="64">
        <v>11</v>
      </c>
      <c r="I57" s="64">
        <v>7</v>
      </c>
      <c r="J57" s="64">
        <v>9</v>
      </c>
      <c r="K57" s="64">
        <v>9</v>
      </c>
      <c r="L57" s="64">
        <v>8</v>
      </c>
      <c r="M57" s="65">
        <v>11</v>
      </c>
      <c r="N57" s="63">
        <f t="shared" si="0"/>
        <v>10.75</v>
      </c>
    </row>
    <row r="58" spans="1:14" ht="12" customHeight="1" x14ac:dyDescent="0.2">
      <c r="A58" s="62" t="str">
        <f>'Pregnant Women Participating'!A58</f>
        <v>Santo Domingo Tribe, NM</v>
      </c>
      <c r="B58" s="63">
        <v>7</v>
      </c>
      <c r="C58" s="64">
        <v>7</v>
      </c>
      <c r="D58" s="64">
        <v>6</v>
      </c>
      <c r="E58" s="64">
        <v>6</v>
      </c>
      <c r="F58" s="64">
        <v>8</v>
      </c>
      <c r="G58" s="64">
        <v>8</v>
      </c>
      <c r="H58" s="64">
        <v>5</v>
      </c>
      <c r="I58" s="64">
        <v>6</v>
      </c>
      <c r="J58" s="64">
        <v>5</v>
      </c>
      <c r="K58" s="64">
        <v>4</v>
      </c>
      <c r="L58" s="64">
        <v>8</v>
      </c>
      <c r="M58" s="65">
        <v>5</v>
      </c>
      <c r="N58" s="63">
        <f t="shared" si="0"/>
        <v>6.25</v>
      </c>
    </row>
    <row r="59" spans="1:14" ht="12" customHeight="1" x14ac:dyDescent="0.2">
      <c r="A59" s="62" t="str">
        <f>'Pregnant Women Participating'!A59</f>
        <v>Zuni Pueblo, NM</v>
      </c>
      <c r="B59" s="63">
        <v>42</v>
      </c>
      <c r="C59" s="64">
        <v>42</v>
      </c>
      <c r="D59" s="64">
        <v>45</v>
      </c>
      <c r="E59" s="64">
        <v>44</v>
      </c>
      <c r="F59" s="64">
        <v>43</v>
      </c>
      <c r="G59" s="64">
        <v>43</v>
      </c>
      <c r="H59" s="64">
        <v>39</v>
      </c>
      <c r="I59" s="64">
        <v>46</v>
      </c>
      <c r="J59" s="64">
        <v>52</v>
      </c>
      <c r="K59" s="64">
        <v>48</v>
      </c>
      <c r="L59" s="64">
        <v>52</v>
      </c>
      <c r="M59" s="65">
        <v>46</v>
      </c>
      <c r="N59" s="63">
        <f t="shared" si="0"/>
        <v>45.166666666666664</v>
      </c>
    </row>
    <row r="60" spans="1:14" ht="12" customHeight="1" x14ac:dyDescent="0.2">
      <c r="A60" s="62" t="str">
        <f>'Pregnant Women Participating'!A60</f>
        <v>Cherokee Nation, OK</v>
      </c>
      <c r="B60" s="63">
        <v>260</v>
      </c>
      <c r="C60" s="64">
        <v>249</v>
      </c>
      <c r="D60" s="64">
        <v>239</v>
      </c>
      <c r="E60" s="64">
        <v>249</v>
      </c>
      <c r="F60" s="64">
        <v>239</v>
      </c>
      <c r="G60" s="64">
        <v>242</v>
      </c>
      <c r="H60" s="64">
        <v>239</v>
      </c>
      <c r="I60" s="64">
        <v>242</v>
      </c>
      <c r="J60" s="64">
        <v>230</v>
      </c>
      <c r="K60" s="64">
        <v>231</v>
      </c>
      <c r="L60" s="64">
        <v>238</v>
      </c>
      <c r="M60" s="65">
        <v>208</v>
      </c>
      <c r="N60" s="63">
        <f t="shared" si="0"/>
        <v>238.83333333333334</v>
      </c>
    </row>
    <row r="61" spans="1:14" ht="12" customHeight="1" x14ac:dyDescent="0.2">
      <c r="A61" s="62" t="str">
        <f>'Pregnant Women Participating'!A61</f>
        <v>Chickasaw Nation, OK</v>
      </c>
      <c r="B61" s="63">
        <v>173</v>
      </c>
      <c r="C61" s="64">
        <v>175</v>
      </c>
      <c r="D61" s="64">
        <v>182</v>
      </c>
      <c r="E61" s="64">
        <v>181</v>
      </c>
      <c r="F61" s="64">
        <v>192</v>
      </c>
      <c r="G61" s="64">
        <v>183</v>
      </c>
      <c r="H61" s="64">
        <v>190</v>
      </c>
      <c r="I61" s="64">
        <v>195</v>
      </c>
      <c r="J61" s="64">
        <v>203</v>
      </c>
      <c r="K61" s="64">
        <v>196</v>
      </c>
      <c r="L61" s="64">
        <v>199</v>
      </c>
      <c r="M61" s="65">
        <v>194</v>
      </c>
      <c r="N61" s="63">
        <f t="shared" si="0"/>
        <v>188.58333333333334</v>
      </c>
    </row>
    <row r="62" spans="1:14" ht="12" customHeight="1" x14ac:dyDescent="0.2">
      <c r="A62" s="62" t="str">
        <f>'Pregnant Women Participating'!A62</f>
        <v>Choctaw Nation, OK</v>
      </c>
      <c r="B62" s="63">
        <v>174</v>
      </c>
      <c r="C62" s="64">
        <v>177</v>
      </c>
      <c r="D62" s="64">
        <v>182</v>
      </c>
      <c r="E62" s="64">
        <v>185</v>
      </c>
      <c r="F62" s="64">
        <v>187</v>
      </c>
      <c r="G62" s="64">
        <v>184</v>
      </c>
      <c r="H62" s="64">
        <v>175</v>
      </c>
      <c r="I62" s="64">
        <v>188</v>
      </c>
      <c r="J62" s="64">
        <v>196</v>
      </c>
      <c r="K62" s="64">
        <v>205</v>
      </c>
      <c r="L62" s="64">
        <v>199</v>
      </c>
      <c r="M62" s="65">
        <v>196</v>
      </c>
      <c r="N62" s="63">
        <f t="shared" si="0"/>
        <v>187.33333333333334</v>
      </c>
    </row>
    <row r="63" spans="1:14" ht="12" customHeight="1" x14ac:dyDescent="0.2">
      <c r="A63" s="62" t="str">
        <f>'Pregnant Women Participating'!A63</f>
        <v>Citizen Potawatomi Nation, OK</v>
      </c>
      <c r="B63" s="63">
        <v>51</v>
      </c>
      <c r="C63" s="64">
        <v>44</v>
      </c>
      <c r="D63" s="64">
        <v>48</v>
      </c>
      <c r="E63" s="64">
        <v>46</v>
      </c>
      <c r="F63" s="64">
        <v>40</v>
      </c>
      <c r="G63" s="64">
        <v>34</v>
      </c>
      <c r="H63" s="64">
        <v>37</v>
      </c>
      <c r="I63" s="64">
        <v>38</v>
      </c>
      <c r="J63" s="64">
        <v>35</v>
      </c>
      <c r="K63" s="64">
        <v>41</v>
      </c>
      <c r="L63" s="64">
        <v>46</v>
      </c>
      <c r="M63" s="65">
        <v>45</v>
      </c>
      <c r="N63" s="63">
        <f t="shared" si="0"/>
        <v>42.083333333333336</v>
      </c>
    </row>
    <row r="64" spans="1:14" ht="12" customHeight="1" x14ac:dyDescent="0.2">
      <c r="A64" s="62" t="str">
        <f>'Pregnant Women Participating'!A64</f>
        <v>Inter-Tribal Council, OK</v>
      </c>
      <c r="B64" s="63">
        <v>32</v>
      </c>
      <c r="C64" s="64">
        <v>30</v>
      </c>
      <c r="D64" s="64">
        <v>34</v>
      </c>
      <c r="E64" s="64">
        <v>42</v>
      </c>
      <c r="F64" s="64">
        <v>44</v>
      </c>
      <c r="G64" s="64">
        <v>41</v>
      </c>
      <c r="H64" s="64">
        <v>35</v>
      </c>
      <c r="I64" s="64">
        <v>36</v>
      </c>
      <c r="J64" s="64">
        <v>40</v>
      </c>
      <c r="K64" s="64">
        <v>39</v>
      </c>
      <c r="L64" s="64">
        <v>42</v>
      </c>
      <c r="M64" s="65">
        <v>37</v>
      </c>
      <c r="N64" s="63">
        <f t="shared" si="0"/>
        <v>37.666666666666664</v>
      </c>
    </row>
    <row r="65" spans="1:14" ht="12" customHeight="1" x14ac:dyDescent="0.2">
      <c r="A65" s="62" t="str">
        <f>'Pregnant Women Participating'!A65</f>
        <v>Muscogee Creek Nation, OK</v>
      </c>
      <c r="B65" s="63">
        <v>63</v>
      </c>
      <c r="C65" s="64">
        <v>75</v>
      </c>
      <c r="D65" s="64">
        <v>69</v>
      </c>
      <c r="E65" s="64">
        <v>68</v>
      </c>
      <c r="F65" s="64">
        <v>63</v>
      </c>
      <c r="G65" s="64">
        <v>67</v>
      </c>
      <c r="H65" s="64">
        <v>71</v>
      </c>
      <c r="I65" s="64">
        <v>68</v>
      </c>
      <c r="J65" s="64">
        <v>67</v>
      </c>
      <c r="K65" s="64">
        <v>69</v>
      </c>
      <c r="L65" s="64">
        <v>74</v>
      </c>
      <c r="M65" s="65">
        <v>63</v>
      </c>
      <c r="N65" s="63">
        <f t="shared" si="0"/>
        <v>68.083333333333329</v>
      </c>
    </row>
    <row r="66" spans="1:14" ht="12" customHeight="1" x14ac:dyDescent="0.2">
      <c r="A66" s="62" t="str">
        <f>'Pregnant Women Participating'!A66</f>
        <v>Osage Tribal Council, OK</v>
      </c>
      <c r="B66" s="63">
        <v>79</v>
      </c>
      <c r="C66" s="64">
        <v>73</v>
      </c>
      <c r="D66" s="64">
        <v>72</v>
      </c>
      <c r="E66" s="64">
        <v>69</v>
      </c>
      <c r="F66" s="64">
        <v>64</v>
      </c>
      <c r="G66" s="64">
        <v>61</v>
      </c>
      <c r="H66" s="64">
        <v>72</v>
      </c>
      <c r="I66" s="64">
        <v>68</v>
      </c>
      <c r="J66" s="64">
        <v>65</v>
      </c>
      <c r="K66" s="64">
        <v>66</v>
      </c>
      <c r="L66" s="64">
        <v>70</v>
      </c>
      <c r="M66" s="65">
        <v>64</v>
      </c>
      <c r="N66" s="63">
        <f t="shared" si="0"/>
        <v>68.583333333333329</v>
      </c>
    </row>
    <row r="67" spans="1:14" ht="12" customHeight="1" x14ac:dyDescent="0.2">
      <c r="A67" s="62" t="str">
        <f>'Pregnant Women Participating'!A67</f>
        <v>Otoe-Missouria Tribe, OK</v>
      </c>
      <c r="B67" s="63">
        <v>19</v>
      </c>
      <c r="C67" s="64">
        <v>17</v>
      </c>
      <c r="D67" s="64">
        <v>18</v>
      </c>
      <c r="E67" s="64">
        <v>22</v>
      </c>
      <c r="F67" s="64">
        <v>25</v>
      </c>
      <c r="G67" s="64">
        <v>24</v>
      </c>
      <c r="H67" s="64">
        <v>23</v>
      </c>
      <c r="I67" s="64">
        <v>22</v>
      </c>
      <c r="J67" s="64">
        <v>22</v>
      </c>
      <c r="K67" s="64">
        <v>22</v>
      </c>
      <c r="L67" s="64">
        <v>21</v>
      </c>
      <c r="M67" s="65">
        <v>17</v>
      </c>
      <c r="N67" s="63">
        <f t="shared" si="0"/>
        <v>21</v>
      </c>
    </row>
    <row r="68" spans="1:14" ht="12" customHeight="1" x14ac:dyDescent="0.2">
      <c r="A68" s="62" t="str">
        <f>'Pregnant Women Participating'!A68</f>
        <v>Wichita, Caddo &amp; Delaware (WCD), OK</v>
      </c>
      <c r="B68" s="63">
        <v>135</v>
      </c>
      <c r="C68" s="64">
        <v>123</v>
      </c>
      <c r="D68" s="64">
        <v>124</v>
      </c>
      <c r="E68" s="64">
        <v>127</v>
      </c>
      <c r="F68" s="64">
        <v>122</v>
      </c>
      <c r="G68" s="64">
        <v>123</v>
      </c>
      <c r="H68" s="64">
        <v>126</v>
      </c>
      <c r="I68" s="64">
        <v>127</v>
      </c>
      <c r="J68" s="64">
        <v>129</v>
      </c>
      <c r="K68" s="64">
        <v>141</v>
      </c>
      <c r="L68" s="64">
        <v>161</v>
      </c>
      <c r="M68" s="65">
        <v>153</v>
      </c>
      <c r="N68" s="63">
        <f t="shared" si="0"/>
        <v>132.58333333333334</v>
      </c>
    </row>
    <row r="69" spans="1:14" s="70" customFormat="1" ht="24.75" customHeight="1" x14ac:dyDescent="0.2">
      <c r="A69" s="66" t="str">
        <f>'Pregnant Women Participating'!A69</f>
        <v>Southwest Region</v>
      </c>
      <c r="B69" s="67">
        <v>43053</v>
      </c>
      <c r="C69" s="68">
        <v>42418</v>
      </c>
      <c r="D69" s="68">
        <v>42171</v>
      </c>
      <c r="E69" s="68">
        <v>42868</v>
      </c>
      <c r="F69" s="68">
        <v>43177</v>
      </c>
      <c r="G69" s="68">
        <v>43836</v>
      </c>
      <c r="H69" s="68">
        <v>44515</v>
      </c>
      <c r="I69" s="68">
        <v>44902</v>
      </c>
      <c r="J69" s="68">
        <v>44900</v>
      </c>
      <c r="K69" s="68">
        <v>45316</v>
      </c>
      <c r="L69" s="68">
        <v>45152</v>
      </c>
      <c r="M69" s="69">
        <v>45130</v>
      </c>
      <c r="N69" s="67">
        <f t="shared" si="0"/>
        <v>43953.166666666664</v>
      </c>
    </row>
    <row r="70" spans="1:14" ht="12" customHeight="1" x14ac:dyDescent="0.2">
      <c r="A70" s="62" t="str">
        <f>'Pregnant Women Participating'!A70</f>
        <v>Colorado</v>
      </c>
      <c r="B70" s="63">
        <v>5385</v>
      </c>
      <c r="C70" s="64">
        <v>5345</v>
      </c>
      <c r="D70" s="64">
        <v>5323</v>
      </c>
      <c r="E70" s="64">
        <v>5357</v>
      </c>
      <c r="F70" s="64">
        <v>5449</v>
      </c>
      <c r="G70" s="64">
        <v>5553</v>
      </c>
      <c r="H70" s="64">
        <v>5605</v>
      </c>
      <c r="I70" s="64">
        <v>5562</v>
      </c>
      <c r="J70" s="64">
        <v>5488</v>
      </c>
      <c r="K70" s="64">
        <v>5470</v>
      </c>
      <c r="L70" s="64">
        <v>5468</v>
      </c>
      <c r="M70" s="65">
        <v>5479</v>
      </c>
      <c r="N70" s="63">
        <f t="shared" si="0"/>
        <v>5457</v>
      </c>
    </row>
    <row r="71" spans="1:14" ht="12" customHeight="1" x14ac:dyDescent="0.2">
      <c r="A71" s="62" t="str">
        <f>'Pregnant Women Participating'!A71</f>
        <v>Kansas</v>
      </c>
      <c r="B71" s="63">
        <v>2330</v>
      </c>
      <c r="C71" s="64">
        <v>2310</v>
      </c>
      <c r="D71" s="64">
        <v>2360</v>
      </c>
      <c r="E71" s="64">
        <v>2387</v>
      </c>
      <c r="F71" s="64">
        <v>2382</v>
      </c>
      <c r="G71" s="64">
        <v>2430</v>
      </c>
      <c r="H71" s="64">
        <v>2424</v>
      </c>
      <c r="I71" s="64">
        <v>2455</v>
      </c>
      <c r="J71" s="64">
        <v>2468</v>
      </c>
      <c r="K71" s="64">
        <v>2453</v>
      </c>
      <c r="L71" s="64">
        <v>2427</v>
      </c>
      <c r="M71" s="65">
        <v>2433</v>
      </c>
      <c r="N71" s="63">
        <f t="shared" si="0"/>
        <v>2404.9166666666665</v>
      </c>
    </row>
    <row r="72" spans="1:14" ht="12" customHeight="1" x14ac:dyDescent="0.2">
      <c r="A72" s="62" t="str">
        <f>'Pregnant Women Participating'!A72</f>
        <v>Missouri</v>
      </c>
      <c r="B72" s="63">
        <v>4308</v>
      </c>
      <c r="C72" s="64">
        <v>4308</v>
      </c>
      <c r="D72" s="64">
        <v>4338</v>
      </c>
      <c r="E72" s="64">
        <v>4270</v>
      </c>
      <c r="F72" s="64">
        <v>4325</v>
      </c>
      <c r="G72" s="64">
        <v>4357</v>
      </c>
      <c r="H72" s="64">
        <v>4442</v>
      </c>
      <c r="I72" s="64">
        <v>4464</v>
      </c>
      <c r="J72" s="64">
        <v>4458</v>
      </c>
      <c r="K72" s="64">
        <v>4473</v>
      </c>
      <c r="L72" s="64">
        <v>4521</v>
      </c>
      <c r="M72" s="65">
        <v>4510</v>
      </c>
      <c r="N72" s="63">
        <f t="shared" si="0"/>
        <v>4397.833333333333</v>
      </c>
    </row>
    <row r="73" spans="1:14" ht="12" customHeight="1" x14ac:dyDescent="0.2">
      <c r="A73" s="62" t="str">
        <f>'Pregnant Women Participating'!A73</f>
        <v>Montana</v>
      </c>
      <c r="B73" s="63">
        <v>808</v>
      </c>
      <c r="C73" s="64">
        <v>801</v>
      </c>
      <c r="D73" s="64">
        <v>809</v>
      </c>
      <c r="E73" s="64">
        <v>806</v>
      </c>
      <c r="F73" s="64">
        <v>827</v>
      </c>
      <c r="G73" s="64">
        <v>835</v>
      </c>
      <c r="H73" s="64">
        <v>836</v>
      </c>
      <c r="I73" s="64">
        <v>828</v>
      </c>
      <c r="J73" s="64">
        <v>860</v>
      </c>
      <c r="K73" s="64">
        <v>859</v>
      </c>
      <c r="L73" s="64">
        <v>862</v>
      </c>
      <c r="M73" s="65">
        <v>858</v>
      </c>
      <c r="N73" s="63">
        <f t="shared" si="0"/>
        <v>832.41666666666663</v>
      </c>
    </row>
    <row r="74" spans="1:14" ht="12" customHeight="1" x14ac:dyDescent="0.2">
      <c r="A74" s="62" t="str">
        <f>'Pregnant Women Participating'!A74</f>
        <v>Nebraska</v>
      </c>
      <c r="B74" s="63">
        <v>1312</v>
      </c>
      <c r="C74" s="64">
        <v>1302</v>
      </c>
      <c r="D74" s="64">
        <v>1246</v>
      </c>
      <c r="E74" s="64">
        <v>1218</v>
      </c>
      <c r="F74" s="64">
        <v>1181</v>
      </c>
      <c r="G74" s="64">
        <v>1164</v>
      </c>
      <c r="H74" s="64">
        <v>1164</v>
      </c>
      <c r="I74" s="64">
        <v>1146</v>
      </c>
      <c r="J74" s="64">
        <v>1141</v>
      </c>
      <c r="K74" s="64">
        <v>1088</v>
      </c>
      <c r="L74" s="64">
        <v>1065</v>
      </c>
      <c r="M74" s="65">
        <v>1071</v>
      </c>
      <c r="N74" s="63">
        <f t="shared" si="0"/>
        <v>1174.8333333333333</v>
      </c>
    </row>
    <row r="75" spans="1:14" ht="12" customHeight="1" x14ac:dyDescent="0.2">
      <c r="A75" s="62" t="str">
        <f>'Pregnant Women Participating'!A75</f>
        <v>North Dakota</v>
      </c>
      <c r="B75" s="63">
        <v>390</v>
      </c>
      <c r="C75" s="64">
        <v>383</v>
      </c>
      <c r="D75" s="64">
        <v>368</v>
      </c>
      <c r="E75" s="64">
        <v>356</v>
      </c>
      <c r="F75" s="64">
        <v>359</v>
      </c>
      <c r="G75" s="64">
        <v>366</v>
      </c>
      <c r="H75" s="64">
        <v>368</v>
      </c>
      <c r="I75" s="64">
        <v>383</v>
      </c>
      <c r="J75" s="64">
        <v>378</v>
      </c>
      <c r="K75" s="64">
        <v>389</v>
      </c>
      <c r="L75" s="64">
        <v>375</v>
      </c>
      <c r="M75" s="65">
        <v>378</v>
      </c>
      <c r="N75" s="63">
        <f t="shared" si="0"/>
        <v>374.41666666666669</v>
      </c>
    </row>
    <row r="76" spans="1:14" ht="12" customHeight="1" x14ac:dyDescent="0.2">
      <c r="A76" s="62" t="str">
        <f>'Pregnant Women Participating'!A76</f>
        <v>South Dakota</v>
      </c>
      <c r="B76" s="63">
        <v>571</v>
      </c>
      <c r="C76" s="64">
        <v>575</v>
      </c>
      <c r="D76" s="64">
        <v>577</v>
      </c>
      <c r="E76" s="64">
        <v>593</v>
      </c>
      <c r="F76" s="64">
        <v>570</v>
      </c>
      <c r="G76" s="64">
        <v>571</v>
      </c>
      <c r="H76" s="64">
        <v>573</v>
      </c>
      <c r="I76" s="64">
        <v>582</v>
      </c>
      <c r="J76" s="64">
        <v>574</v>
      </c>
      <c r="K76" s="64">
        <v>598</v>
      </c>
      <c r="L76" s="64">
        <v>619</v>
      </c>
      <c r="M76" s="65">
        <v>609</v>
      </c>
      <c r="N76" s="63">
        <f t="shared" si="0"/>
        <v>584.33333333333337</v>
      </c>
    </row>
    <row r="77" spans="1:14" ht="12" customHeight="1" x14ac:dyDescent="0.2">
      <c r="A77" s="62" t="str">
        <f>'Pregnant Women Participating'!A77</f>
        <v>Wyoming</v>
      </c>
      <c r="B77" s="63">
        <v>556</v>
      </c>
      <c r="C77" s="64">
        <v>549</v>
      </c>
      <c r="D77" s="64">
        <v>542</v>
      </c>
      <c r="E77" s="64">
        <v>559</v>
      </c>
      <c r="F77" s="64">
        <v>566</v>
      </c>
      <c r="G77" s="64">
        <v>580</v>
      </c>
      <c r="H77" s="64">
        <v>583</v>
      </c>
      <c r="I77" s="64">
        <v>569</v>
      </c>
      <c r="J77" s="64">
        <v>549</v>
      </c>
      <c r="K77" s="64">
        <v>535</v>
      </c>
      <c r="L77" s="64">
        <v>513</v>
      </c>
      <c r="M77" s="65">
        <v>474</v>
      </c>
      <c r="N77" s="63">
        <f t="shared" si="0"/>
        <v>547.91666666666663</v>
      </c>
    </row>
    <row r="78" spans="1:14" ht="12" customHeight="1" x14ac:dyDescent="0.2">
      <c r="A78" s="62" t="str">
        <f>'Pregnant Women Participating'!A78</f>
        <v>Ute Mountain Ute Tribe, CO</v>
      </c>
      <c r="B78" s="63">
        <v>3</v>
      </c>
      <c r="C78" s="64">
        <v>7</v>
      </c>
      <c r="D78" s="64">
        <v>4</v>
      </c>
      <c r="E78" s="64">
        <v>6</v>
      </c>
      <c r="F78" s="64">
        <v>4</v>
      </c>
      <c r="G78" s="64">
        <v>5</v>
      </c>
      <c r="H78" s="64">
        <v>5</v>
      </c>
      <c r="I78" s="64">
        <v>4</v>
      </c>
      <c r="J78" s="64">
        <v>3</v>
      </c>
      <c r="K78" s="64">
        <v>4</v>
      </c>
      <c r="L78" s="64">
        <v>3</v>
      </c>
      <c r="M78" s="65">
        <v>6</v>
      </c>
      <c r="N78" s="63">
        <f t="shared" si="0"/>
        <v>4.5</v>
      </c>
    </row>
    <row r="79" spans="1:14" ht="12" customHeight="1" x14ac:dyDescent="0.2">
      <c r="A79" s="62" t="str">
        <f>'Pregnant Women Participating'!A79</f>
        <v>Omaha Sioux, NE</v>
      </c>
      <c r="B79" s="63">
        <v>4</v>
      </c>
      <c r="C79" s="64">
        <v>5</v>
      </c>
      <c r="D79" s="64">
        <v>5</v>
      </c>
      <c r="E79" s="64">
        <v>2</v>
      </c>
      <c r="F79" s="64">
        <v>2</v>
      </c>
      <c r="G79" s="64">
        <v>2</v>
      </c>
      <c r="H79" s="64">
        <v>2</v>
      </c>
      <c r="I79" s="64">
        <v>2</v>
      </c>
      <c r="J79" s="64">
        <v>1</v>
      </c>
      <c r="K79" s="64">
        <v>2</v>
      </c>
      <c r="L79" s="64">
        <v>3</v>
      </c>
      <c r="M79" s="65">
        <v>2</v>
      </c>
      <c r="N79" s="63">
        <f t="shared" si="0"/>
        <v>2.6666666666666665</v>
      </c>
    </row>
    <row r="80" spans="1:14" ht="12" customHeight="1" x14ac:dyDescent="0.2">
      <c r="A80" s="62" t="str">
        <f>'Pregnant Women Participating'!A80</f>
        <v>Santee Sioux, NE</v>
      </c>
      <c r="B80" s="63">
        <v>2</v>
      </c>
      <c r="C80" s="64">
        <v>1</v>
      </c>
      <c r="D80" s="64">
        <v>1</v>
      </c>
      <c r="E80" s="64">
        <v>1</v>
      </c>
      <c r="F80" s="64">
        <v>1</v>
      </c>
      <c r="G80" s="64">
        <v>1</v>
      </c>
      <c r="H80" s="64">
        <v>1</v>
      </c>
      <c r="I80" s="64">
        <v>1</v>
      </c>
      <c r="J80" s="64">
        <v>1</v>
      </c>
      <c r="K80" s="64">
        <v>1</v>
      </c>
      <c r="L80" s="64">
        <v>0</v>
      </c>
      <c r="M80" s="65">
        <v>1</v>
      </c>
      <c r="N80" s="63">
        <f t="shared" si="0"/>
        <v>1</v>
      </c>
    </row>
    <row r="81" spans="1:14" ht="12" customHeight="1" x14ac:dyDescent="0.2">
      <c r="A81" s="62" t="str">
        <f>'Pregnant Women Participating'!A81</f>
        <v>Winnebago Tribe, NE</v>
      </c>
      <c r="B81" s="63">
        <v>2</v>
      </c>
      <c r="C81" s="64">
        <v>1</v>
      </c>
      <c r="D81" s="64">
        <v>1</v>
      </c>
      <c r="E81" s="64">
        <v>1</v>
      </c>
      <c r="F81" s="64">
        <v>2</v>
      </c>
      <c r="G81" s="64">
        <v>1</v>
      </c>
      <c r="H81" s="64">
        <v>3</v>
      </c>
      <c r="I81" s="64">
        <v>4</v>
      </c>
      <c r="J81" s="64">
        <v>4</v>
      </c>
      <c r="K81" s="64">
        <v>4</v>
      </c>
      <c r="L81" s="64">
        <v>3</v>
      </c>
      <c r="M81" s="65">
        <v>6</v>
      </c>
      <c r="N81" s="63">
        <f t="shared" si="0"/>
        <v>2.6666666666666665</v>
      </c>
    </row>
    <row r="82" spans="1:14" ht="12" customHeight="1" x14ac:dyDescent="0.2">
      <c r="A82" s="62" t="str">
        <f>'Pregnant Women Participating'!A82</f>
        <v>Standing Rock Sioux Tribe, ND</v>
      </c>
      <c r="B82" s="63">
        <v>9</v>
      </c>
      <c r="C82" s="64">
        <v>7</v>
      </c>
      <c r="D82" s="64">
        <v>4</v>
      </c>
      <c r="E82" s="64">
        <v>5</v>
      </c>
      <c r="F82" s="64">
        <v>4</v>
      </c>
      <c r="G82" s="64">
        <v>3</v>
      </c>
      <c r="H82" s="64">
        <v>3</v>
      </c>
      <c r="I82" s="64">
        <v>2</v>
      </c>
      <c r="J82" s="64">
        <v>4</v>
      </c>
      <c r="K82" s="64">
        <v>3</v>
      </c>
      <c r="L82" s="64">
        <v>4</v>
      </c>
      <c r="M82" s="65">
        <v>6</v>
      </c>
      <c r="N82" s="63">
        <f t="shared" si="0"/>
        <v>4.5</v>
      </c>
    </row>
    <row r="83" spans="1:14" ht="12" customHeight="1" x14ac:dyDescent="0.2">
      <c r="A83" s="62" t="str">
        <f>'Pregnant Women Participating'!A83</f>
        <v>Three Affiliated Tribes, ND</v>
      </c>
      <c r="B83" s="63">
        <v>2</v>
      </c>
      <c r="C83" s="64">
        <v>1</v>
      </c>
      <c r="D83" s="64">
        <v>1</v>
      </c>
      <c r="E83" s="64">
        <v>1</v>
      </c>
      <c r="F83" s="64">
        <v>0</v>
      </c>
      <c r="G83" s="64">
        <v>0</v>
      </c>
      <c r="H83" s="64">
        <v>0</v>
      </c>
      <c r="I83" s="64">
        <v>1</v>
      </c>
      <c r="J83" s="64">
        <v>1</v>
      </c>
      <c r="K83" s="64">
        <v>1</v>
      </c>
      <c r="L83" s="64">
        <v>1</v>
      </c>
      <c r="M83" s="65">
        <v>1</v>
      </c>
      <c r="N83" s="63">
        <f t="shared" si="0"/>
        <v>0.83333333333333337</v>
      </c>
    </row>
    <row r="84" spans="1:14" ht="12" customHeight="1" x14ac:dyDescent="0.2">
      <c r="A84" s="62" t="str">
        <f>'Pregnant Women Participating'!A84</f>
        <v>Cheyenne River Sioux, SD</v>
      </c>
      <c r="B84" s="63">
        <v>7</v>
      </c>
      <c r="C84" s="64">
        <v>9</v>
      </c>
      <c r="D84" s="64">
        <v>9</v>
      </c>
      <c r="E84" s="64">
        <v>8</v>
      </c>
      <c r="F84" s="64">
        <v>13</v>
      </c>
      <c r="G84" s="64">
        <v>13</v>
      </c>
      <c r="H84" s="64">
        <v>16</v>
      </c>
      <c r="I84" s="64">
        <v>14</v>
      </c>
      <c r="J84" s="64">
        <v>12</v>
      </c>
      <c r="K84" s="64">
        <v>15</v>
      </c>
      <c r="L84" s="64">
        <v>16</v>
      </c>
      <c r="M84" s="65">
        <v>19</v>
      </c>
      <c r="N84" s="63">
        <f t="shared" si="0"/>
        <v>12.583333333333334</v>
      </c>
    </row>
    <row r="85" spans="1:14" ht="12" customHeight="1" x14ac:dyDescent="0.2">
      <c r="A85" s="62" t="str">
        <f>'Pregnant Women Participating'!A85</f>
        <v>Rosebud Sioux, SD</v>
      </c>
      <c r="B85" s="63">
        <v>34</v>
      </c>
      <c r="C85" s="64">
        <v>32</v>
      </c>
      <c r="D85" s="64">
        <v>28</v>
      </c>
      <c r="E85" s="64">
        <v>26</v>
      </c>
      <c r="F85" s="64">
        <v>23</v>
      </c>
      <c r="G85" s="64">
        <v>24</v>
      </c>
      <c r="H85" s="64">
        <v>25</v>
      </c>
      <c r="I85" s="64">
        <v>24</v>
      </c>
      <c r="J85" s="64">
        <v>28</v>
      </c>
      <c r="K85" s="64">
        <v>27</v>
      </c>
      <c r="L85" s="64">
        <v>23</v>
      </c>
      <c r="M85" s="65">
        <v>23</v>
      </c>
      <c r="N85" s="63">
        <f t="shared" si="0"/>
        <v>26.416666666666668</v>
      </c>
    </row>
    <row r="86" spans="1:14" ht="12" customHeight="1" x14ac:dyDescent="0.2">
      <c r="A86" s="62" t="str">
        <f>'Pregnant Women Participating'!A86</f>
        <v>Northern Arapahoe, WY</v>
      </c>
      <c r="B86" s="63">
        <v>12</v>
      </c>
      <c r="C86" s="64">
        <v>10</v>
      </c>
      <c r="D86" s="64">
        <v>13</v>
      </c>
      <c r="E86" s="64">
        <v>9</v>
      </c>
      <c r="F86" s="64">
        <v>7</v>
      </c>
      <c r="G86" s="64">
        <v>6</v>
      </c>
      <c r="H86" s="64">
        <v>7</v>
      </c>
      <c r="I86" s="64">
        <v>6</v>
      </c>
      <c r="J86" s="64">
        <v>9</v>
      </c>
      <c r="K86" s="64">
        <v>9</v>
      </c>
      <c r="L86" s="64">
        <v>5</v>
      </c>
      <c r="M86" s="65">
        <v>5</v>
      </c>
      <c r="N86" s="63">
        <f t="shared" si="0"/>
        <v>8.1666666666666661</v>
      </c>
    </row>
    <row r="87" spans="1:14" ht="12" customHeight="1" x14ac:dyDescent="0.2">
      <c r="A87" s="62" t="str">
        <f>'Pregnant Women Participating'!A87</f>
        <v>Shoshone Tribe, WY</v>
      </c>
      <c r="B87" s="63">
        <v>4</v>
      </c>
      <c r="C87" s="64">
        <v>3</v>
      </c>
      <c r="D87" s="64">
        <v>4</v>
      </c>
      <c r="E87" s="64">
        <v>4</v>
      </c>
      <c r="F87" s="64">
        <v>2</v>
      </c>
      <c r="G87" s="64">
        <v>2</v>
      </c>
      <c r="H87" s="64">
        <v>3</v>
      </c>
      <c r="I87" s="64">
        <v>3</v>
      </c>
      <c r="J87" s="64">
        <v>5</v>
      </c>
      <c r="K87" s="64">
        <v>6</v>
      </c>
      <c r="L87" s="64">
        <v>6</v>
      </c>
      <c r="M87" s="65">
        <v>5</v>
      </c>
      <c r="N87" s="63">
        <f t="shared" si="0"/>
        <v>3.9166666666666665</v>
      </c>
    </row>
    <row r="88" spans="1:14" s="70" customFormat="1" ht="24.75" customHeight="1" x14ac:dyDescent="0.2">
      <c r="A88" s="66" t="str">
        <f>'Pregnant Women Participating'!A88</f>
        <v>Mountain Plains</v>
      </c>
      <c r="B88" s="67">
        <v>15739</v>
      </c>
      <c r="C88" s="68">
        <v>15649</v>
      </c>
      <c r="D88" s="68">
        <v>15633</v>
      </c>
      <c r="E88" s="68">
        <v>15609</v>
      </c>
      <c r="F88" s="68">
        <v>15717</v>
      </c>
      <c r="G88" s="68">
        <v>15913</v>
      </c>
      <c r="H88" s="68">
        <v>16060</v>
      </c>
      <c r="I88" s="68">
        <v>16050</v>
      </c>
      <c r="J88" s="68">
        <v>15984</v>
      </c>
      <c r="K88" s="68">
        <v>15937</v>
      </c>
      <c r="L88" s="68">
        <v>15914</v>
      </c>
      <c r="M88" s="69">
        <v>15886</v>
      </c>
      <c r="N88" s="67">
        <f t="shared" si="0"/>
        <v>15840.916666666666</v>
      </c>
    </row>
    <row r="89" spans="1:14" ht="12" customHeight="1" x14ac:dyDescent="0.2">
      <c r="A89" s="71" t="str">
        <f>'Pregnant Women Participating'!A89</f>
        <v>Alaska</v>
      </c>
      <c r="B89" s="63">
        <v>992</v>
      </c>
      <c r="C89" s="64">
        <v>956</v>
      </c>
      <c r="D89" s="64">
        <v>954</v>
      </c>
      <c r="E89" s="64">
        <v>965</v>
      </c>
      <c r="F89" s="64">
        <v>934</v>
      </c>
      <c r="G89" s="64">
        <v>921</v>
      </c>
      <c r="H89" s="64">
        <v>929</v>
      </c>
      <c r="I89" s="64">
        <v>930</v>
      </c>
      <c r="J89" s="64">
        <v>937</v>
      </c>
      <c r="K89" s="64">
        <v>935</v>
      </c>
      <c r="L89" s="64">
        <v>925</v>
      </c>
      <c r="M89" s="65">
        <v>929</v>
      </c>
      <c r="N89" s="63">
        <f t="shared" si="0"/>
        <v>942.25</v>
      </c>
    </row>
    <row r="90" spans="1:14" ht="12" customHeight="1" x14ac:dyDescent="0.2">
      <c r="A90" s="71" t="str">
        <f>'Pregnant Women Participating'!A90</f>
        <v>American Samoa</v>
      </c>
      <c r="B90" s="63">
        <v>45</v>
      </c>
      <c r="C90" s="64">
        <v>43</v>
      </c>
      <c r="D90" s="64">
        <v>46</v>
      </c>
      <c r="E90" s="64">
        <v>47</v>
      </c>
      <c r="F90" s="64">
        <v>47</v>
      </c>
      <c r="G90" s="64">
        <v>51</v>
      </c>
      <c r="H90" s="64">
        <v>48</v>
      </c>
      <c r="I90" s="64">
        <v>45</v>
      </c>
      <c r="J90" s="64">
        <v>47</v>
      </c>
      <c r="K90" s="64">
        <v>47</v>
      </c>
      <c r="L90" s="64">
        <v>42</v>
      </c>
      <c r="M90" s="65">
        <v>40</v>
      </c>
      <c r="N90" s="63">
        <f t="shared" si="0"/>
        <v>45.666666666666664</v>
      </c>
    </row>
    <row r="91" spans="1:14" ht="12" customHeight="1" x14ac:dyDescent="0.2">
      <c r="A91" s="71" t="str">
        <f>'Pregnant Women Participating'!A91</f>
        <v>California</v>
      </c>
      <c r="B91" s="63">
        <v>48018</v>
      </c>
      <c r="C91" s="64">
        <v>47916</v>
      </c>
      <c r="D91" s="64">
        <v>47834</v>
      </c>
      <c r="E91" s="64">
        <v>48112</v>
      </c>
      <c r="F91" s="64">
        <v>48591</v>
      </c>
      <c r="G91" s="64">
        <v>49237</v>
      </c>
      <c r="H91" s="64">
        <v>49534</v>
      </c>
      <c r="I91" s="64">
        <v>49709</v>
      </c>
      <c r="J91" s="64">
        <v>49771</v>
      </c>
      <c r="K91" s="64">
        <v>50125</v>
      </c>
      <c r="L91" s="64">
        <v>49270</v>
      </c>
      <c r="M91" s="65">
        <v>48799</v>
      </c>
      <c r="N91" s="63">
        <f t="shared" si="0"/>
        <v>48909.666666666664</v>
      </c>
    </row>
    <row r="92" spans="1:14" ht="12" customHeight="1" x14ac:dyDescent="0.2">
      <c r="A92" s="71" t="str">
        <f>'Pregnant Women Participating'!A92</f>
        <v>Guam</v>
      </c>
      <c r="B92" s="63">
        <v>185</v>
      </c>
      <c r="C92" s="64">
        <v>182</v>
      </c>
      <c r="D92" s="64">
        <v>194</v>
      </c>
      <c r="E92" s="64">
        <v>194</v>
      </c>
      <c r="F92" s="64">
        <v>215</v>
      </c>
      <c r="G92" s="64">
        <v>212</v>
      </c>
      <c r="H92" s="64">
        <v>214</v>
      </c>
      <c r="I92" s="64">
        <v>219</v>
      </c>
      <c r="J92" s="64">
        <v>220</v>
      </c>
      <c r="K92" s="64">
        <v>240</v>
      </c>
      <c r="L92" s="64">
        <v>235</v>
      </c>
      <c r="M92" s="65">
        <v>239</v>
      </c>
      <c r="N92" s="63">
        <f t="shared" si="0"/>
        <v>212.41666666666666</v>
      </c>
    </row>
    <row r="93" spans="1:14" ht="12" customHeight="1" x14ac:dyDescent="0.2">
      <c r="A93" s="71" t="str">
        <f>'Pregnant Women Participating'!A93</f>
        <v>Hawaii</v>
      </c>
      <c r="B93" s="63">
        <v>1647</v>
      </c>
      <c r="C93" s="64">
        <v>1642</v>
      </c>
      <c r="D93" s="64">
        <v>1685</v>
      </c>
      <c r="E93" s="64">
        <v>1663</v>
      </c>
      <c r="F93" s="64">
        <v>1681</v>
      </c>
      <c r="G93" s="64">
        <v>1629</v>
      </c>
      <c r="H93" s="64">
        <v>1626</v>
      </c>
      <c r="I93" s="64">
        <v>1603</v>
      </c>
      <c r="J93" s="64">
        <v>1596</v>
      </c>
      <c r="K93" s="64">
        <v>1641</v>
      </c>
      <c r="L93" s="64">
        <v>1653</v>
      </c>
      <c r="M93" s="65">
        <v>1652</v>
      </c>
      <c r="N93" s="63">
        <f t="shared" si="0"/>
        <v>1643.1666666666667</v>
      </c>
    </row>
    <row r="94" spans="1:14" ht="12" customHeight="1" x14ac:dyDescent="0.2">
      <c r="A94" s="71" t="str">
        <f>'Pregnant Women Participating'!A94</f>
        <v>Idaho</v>
      </c>
      <c r="B94" s="63">
        <v>2296</v>
      </c>
      <c r="C94" s="64">
        <v>2301</v>
      </c>
      <c r="D94" s="64">
        <v>2312</v>
      </c>
      <c r="E94" s="64">
        <v>2348</v>
      </c>
      <c r="F94" s="64">
        <v>2354</v>
      </c>
      <c r="G94" s="64">
        <v>2413</v>
      </c>
      <c r="H94" s="64">
        <v>2426</v>
      </c>
      <c r="I94" s="64">
        <v>2435</v>
      </c>
      <c r="J94" s="64">
        <v>2441</v>
      </c>
      <c r="K94" s="64">
        <v>2475</v>
      </c>
      <c r="L94" s="64">
        <v>2430</v>
      </c>
      <c r="M94" s="65">
        <v>2474</v>
      </c>
      <c r="N94" s="63">
        <f t="shared" si="0"/>
        <v>2392.0833333333335</v>
      </c>
    </row>
    <row r="95" spans="1:14" ht="12" customHeight="1" x14ac:dyDescent="0.2">
      <c r="A95" s="71" t="str">
        <f>'Pregnant Women Participating'!A95</f>
        <v>Nevada</v>
      </c>
      <c r="B95" s="63">
        <v>1876</v>
      </c>
      <c r="C95" s="64">
        <v>1804</v>
      </c>
      <c r="D95" s="64">
        <v>1765</v>
      </c>
      <c r="E95" s="64">
        <v>1763</v>
      </c>
      <c r="F95" s="64">
        <v>1750</v>
      </c>
      <c r="G95" s="64">
        <v>1723</v>
      </c>
      <c r="H95" s="64">
        <v>1703</v>
      </c>
      <c r="I95" s="64">
        <v>1764</v>
      </c>
      <c r="J95" s="64">
        <v>1730</v>
      </c>
      <c r="K95" s="64">
        <v>1688</v>
      </c>
      <c r="L95" s="64">
        <v>1668</v>
      </c>
      <c r="M95" s="65">
        <v>1677</v>
      </c>
      <c r="N95" s="63">
        <f t="shared" si="0"/>
        <v>1742.5833333333333</v>
      </c>
    </row>
    <row r="96" spans="1:14" ht="12" customHeight="1" x14ac:dyDescent="0.2">
      <c r="A96" s="71" t="str">
        <f>'Pregnant Women Participating'!A96</f>
        <v>Oregon</v>
      </c>
      <c r="B96" s="63">
        <v>5684</v>
      </c>
      <c r="C96" s="64">
        <v>5581</v>
      </c>
      <c r="D96" s="64">
        <v>5593</v>
      </c>
      <c r="E96" s="64">
        <v>5612</v>
      </c>
      <c r="F96" s="64">
        <v>5573</v>
      </c>
      <c r="G96" s="64">
        <v>5703</v>
      </c>
      <c r="H96" s="64">
        <v>5741</v>
      </c>
      <c r="I96" s="64">
        <v>5751</v>
      </c>
      <c r="J96" s="64">
        <v>5839</v>
      </c>
      <c r="K96" s="64">
        <v>5985</v>
      </c>
      <c r="L96" s="64">
        <v>6002</v>
      </c>
      <c r="M96" s="65">
        <v>6041</v>
      </c>
      <c r="N96" s="63">
        <f t="shared" si="0"/>
        <v>5758.75</v>
      </c>
    </row>
    <row r="97" spans="1:14" ht="12" customHeight="1" x14ac:dyDescent="0.2">
      <c r="A97" s="71" t="str">
        <f>'Pregnant Women Participating'!A97</f>
        <v>Washington</v>
      </c>
      <c r="B97" s="63">
        <v>7463</v>
      </c>
      <c r="C97" s="64">
        <v>7522</v>
      </c>
      <c r="D97" s="64">
        <v>7640</v>
      </c>
      <c r="E97" s="64">
        <v>7835</v>
      </c>
      <c r="F97" s="64">
        <v>7955</v>
      </c>
      <c r="G97" s="64">
        <v>8108</v>
      </c>
      <c r="H97" s="64">
        <v>8183</v>
      </c>
      <c r="I97" s="64">
        <v>8189</v>
      </c>
      <c r="J97" s="64">
        <v>8127</v>
      </c>
      <c r="K97" s="64">
        <v>8200</v>
      </c>
      <c r="L97" s="64">
        <v>8125</v>
      </c>
      <c r="M97" s="65">
        <v>8199</v>
      </c>
      <c r="N97" s="63">
        <f t="shared" si="0"/>
        <v>7962.166666666667</v>
      </c>
    </row>
    <row r="98" spans="1:14" ht="12" customHeight="1" x14ac:dyDescent="0.2">
      <c r="A98" s="71" t="str">
        <f>'Pregnant Women Participating'!A98</f>
        <v>Northern Marianas</v>
      </c>
      <c r="B98" s="63">
        <v>78</v>
      </c>
      <c r="C98" s="64">
        <v>78</v>
      </c>
      <c r="D98" s="64">
        <v>91</v>
      </c>
      <c r="E98" s="64">
        <v>92</v>
      </c>
      <c r="F98" s="64">
        <v>88</v>
      </c>
      <c r="G98" s="64">
        <v>90</v>
      </c>
      <c r="H98" s="64">
        <v>96</v>
      </c>
      <c r="I98" s="64">
        <v>97</v>
      </c>
      <c r="J98" s="64">
        <v>92</v>
      </c>
      <c r="K98" s="64">
        <v>96</v>
      </c>
      <c r="L98" s="64">
        <v>98</v>
      </c>
      <c r="M98" s="65">
        <v>89</v>
      </c>
      <c r="N98" s="63">
        <f t="shared" si="0"/>
        <v>90.416666666666671</v>
      </c>
    </row>
    <row r="99" spans="1:14" ht="12" customHeight="1" x14ac:dyDescent="0.2">
      <c r="A99" s="71" t="str">
        <f>'Pregnant Women Participating'!A99</f>
        <v>Inter-Tribal Council, NV</v>
      </c>
      <c r="B99" s="63">
        <v>16</v>
      </c>
      <c r="C99" s="64">
        <v>20</v>
      </c>
      <c r="D99" s="64">
        <v>21</v>
      </c>
      <c r="E99" s="64">
        <v>23</v>
      </c>
      <c r="F99" s="64">
        <v>24</v>
      </c>
      <c r="G99" s="64">
        <v>23</v>
      </c>
      <c r="H99" s="64">
        <v>27</v>
      </c>
      <c r="I99" s="64">
        <v>25</v>
      </c>
      <c r="J99" s="64">
        <v>27</v>
      </c>
      <c r="K99" s="64">
        <v>33</v>
      </c>
      <c r="L99" s="64">
        <v>28</v>
      </c>
      <c r="M99" s="65">
        <v>24</v>
      </c>
      <c r="N99" s="63">
        <f t="shared" si="0"/>
        <v>24.25</v>
      </c>
    </row>
    <row r="100" spans="1:14" s="70" customFormat="1" ht="24.75" customHeight="1" x14ac:dyDescent="0.2">
      <c r="A100" s="66" t="str">
        <f>'Pregnant Women Participating'!A100</f>
        <v>Western Region</v>
      </c>
      <c r="B100" s="67">
        <v>68300</v>
      </c>
      <c r="C100" s="68">
        <v>68045</v>
      </c>
      <c r="D100" s="68">
        <v>68135</v>
      </c>
      <c r="E100" s="68">
        <v>68654</v>
      </c>
      <c r="F100" s="68">
        <v>69212</v>
      </c>
      <c r="G100" s="68">
        <v>70110</v>
      </c>
      <c r="H100" s="68">
        <v>70527</v>
      </c>
      <c r="I100" s="68">
        <v>70767</v>
      </c>
      <c r="J100" s="68">
        <v>70827</v>
      </c>
      <c r="K100" s="68">
        <v>71465</v>
      </c>
      <c r="L100" s="68">
        <v>70476</v>
      </c>
      <c r="M100" s="69">
        <v>70163</v>
      </c>
      <c r="N100" s="67">
        <f t="shared" si="0"/>
        <v>69723.416666666672</v>
      </c>
    </row>
    <row r="101" spans="1:14" s="76" customFormat="1" ht="16.5" customHeight="1" thickBot="1" x14ac:dyDescent="0.25">
      <c r="A101" s="72" t="str">
        <f>'Pregnant Women Participating'!A101</f>
        <v>TOTAL</v>
      </c>
      <c r="B101" s="73">
        <v>255757</v>
      </c>
      <c r="C101" s="74">
        <v>253951</v>
      </c>
      <c r="D101" s="74">
        <v>252585</v>
      </c>
      <c r="E101" s="74">
        <v>254779</v>
      </c>
      <c r="F101" s="74">
        <v>256904</v>
      </c>
      <c r="G101" s="74">
        <v>260874</v>
      </c>
      <c r="H101" s="74">
        <v>263901</v>
      </c>
      <c r="I101" s="74">
        <v>265487</v>
      </c>
      <c r="J101" s="74">
        <v>265134</v>
      </c>
      <c r="K101" s="74">
        <v>266966</v>
      </c>
      <c r="L101" s="74">
        <v>265803</v>
      </c>
      <c r="M101" s="75">
        <v>265341</v>
      </c>
      <c r="N101" s="73">
        <f t="shared" si="0"/>
        <v>260623.5</v>
      </c>
    </row>
    <row r="102" spans="1:14" ht="12.75" customHeight="1" thickTop="1" x14ac:dyDescent="0.2">
      <c r="A102" s="77"/>
    </row>
    <row r="103" spans="1:14" x14ac:dyDescent="0.2">
      <c r="A103" s="77"/>
    </row>
    <row r="104" spans="1:14" s="78" customFormat="1" ht="12.75" x14ac:dyDescent="0.2">
      <c r="A104" s="54" t="s">
        <v>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04"/>
  <sheetViews>
    <sheetView workbookViewId="0"/>
  </sheetViews>
  <sheetFormatPr defaultColWidth="9.140625" defaultRowHeight="12" x14ac:dyDescent="0.2"/>
  <cols>
    <col min="1" max="1" width="34.7109375" style="56" customWidth="1"/>
    <col min="2" max="13" width="11.7109375" style="56" customWidth="1"/>
    <col min="14" max="14" width="13.7109375" style="56" customWidth="1"/>
    <col min="15" max="16384" width="9.140625" style="56"/>
  </cols>
  <sheetData>
    <row r="1" spans="1:14" ht="12" customHeight="1" x14ac:dyDescent="0.2">
      <c r="A1" s="54" t="s">
        <v>32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4" ht="12" customHeight="1" x14ac:dyDescent="0.2">
      <c r="A2" s="54" t="str">
        <f>'Pregnant Women Participating'!A2</f>
        <v>FISCAL YEAR 2025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4" ht="12" customHeight="1" x14ac:dyDescent="0.2">
      <c r="A3" s="57" t="str">
        <f>'Pregnant Women Participating'!A3</f>
        <v>Data as of December 12, 2025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14" ht="12" customHeight="1" x14ac:dyDescent="0.2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4" ht="24" customHeight="1" x14ac:dyDescent="0.2">
      <c r="A5" s="58" t="s">
        <v>0</v>
      </c>
      <c r="B5" s="59">
        <f>DATE(RIGHT(A2,4)-1,10,1)</f>
        <v>45566</v>
      </c>
      <c r="C5" s="60">
        <f>DATE(RIGHT(A2,4)-1,11,1)</f>
        <v>45597</v>
      </c>
      <c r="D5" s="60">
        <f>DATE(RIGHT(A2,4)-1,12,1)</f>
        <v>45627</v>
      </c>
      <c r="E5" s="60">
        <f>DATE(RIGHT(A2,4),1,1)</f>
        <v>45658</v>
      </c>
      <c r="F5" s="60">
        <f>DATE(RIGHT(A2,4),2,1)</f>
        <v>45689</v>
      </c>
      <c r="G5" s="60">
        <f>DATE(RIGHT(A2,4),3,1)</f>
        <v>45717</v>
      </c>
      <c r="H5" s="60">
        <f>DATE(RIGHT(A2,4),4,1)</f>
        <v>45748</v>
      </c>
      <c r="I5" s="60">
        <f>DATE(RIGHT(A2,4),5,1)</f>
        <v>45778</v>
      </c>
      <c r="J5" s="60">
        <f>DATE(RIGHT(A2,4),6,1)</f>
        <v>45809</v>
      </c>
      <c r="K5" s="60">
        <f>DATE(RIGHT(A2,4),7,1)</f>
        <v>45839</v>
      </c>
      <c r="L5" s="60">
        <f>DATE(RIGHT(A2,4),8,1)</f>
        <v>45870</v>
      </c>
      <c r="M5" s="60">
        <f>DATE(RIGHT(A2,4),9,1)</f>
        <v>45901</v>
      </c>
      <c r="N5" s="61" t="s">
        <v>12</v>
      </c>
    </row>
    <row r="6" spans="1:14" ht="12" customHeight="1" x14ac:dyDescent="0.2">
      <c r="A6" s="62" t="str">
        <f>'Pregnant Women Participating'!A6</f>
        <v>Connecticut</v>
      </c>
      <c r="B6" s="63">
        <v>2987</v>
      </c>
      <c r="C6" s="64">
        <v>3016</v>
      </c>
      <c r="D6" s="64">
        <v>2962</v>
      </c>
      <c r="E6" s="64">
        <v>2966</v>
      </c>
      <c r="F6" s="64">
        <v>2953</v>
      </c>
      <c r="G6" s="64">
        <v>2937</v>
      </c>
      <c r="H6" s="64">
        <v>2951</v>
      </c>
      <c r="I6" s="64">
        <v>2977</v>
      </c>
      <c r="J6" s="64">
        <v>2961</v>
      </c>
      <c r="K6" s="64">
        <v>2953</v>
      </c>
      <c r="L6" s="64">
        <v>2976</v>
      </c>
      <c r="M6" s="65">
        <v>2952</v>
      </c>
      <c r="N6" s="63">
        <f t="shared" ref="N6:N101" si="0">IF(SUM(B6:M6)&gt;0,AVERAGE(B6:M6),"0")</f>
        <v>2965.9166666666665</v>
      </c>
    </row>
    <row r="7" spans="1:14" ht="12" customHeight="1" x14ac:dyDescent="0.2">
      <c r="A7" s="62" t="str">
        <f>'Pregnant Women Participating'!A7</f>
        <v>Maine</v>
      </c>
      <c r="B7" s="63">
        <v>766</v>
      </c>
      <c r="C7" s="64">
        <v>771</v>
      </c>
      <c r="D7" s="64">
        <v>762</v>
      </c>
      <c r="E7" s="64">
        <v>745</v>
      </c>
      <c r="F7" s="64">
        <v>743</v>
      </c>
      <c r="G7" s="64">
        <v>735</v>
      </c>
      <c r="H7" s="64">
        <v>748</v>
      </c>
      <c r="I7" s="64">
        <v>791</v>
      </c>
      <c r="J7" s="64">
        <v>785</v>
      </c>
      <c r="K7" s="64">
        <v>774</v>
      </c>
      <c r="L7" s="64">
        <v>774</v>
      </c>
      <c r="M7" s="65">
        <v>785</v>
      </c>
      <c r="N7" s="63">
        <f t="shared" si="0"/>
        <v>764.91666666666663</v>
      </c>
    </row>
    <row r="8" spans="1:14" ht="12" customHeight="1" x14ac:dyDescent="0.2">
      <c r="A8" s="62" t="str">
        <f>'Pregnant Women Participating'!A8</f>
        <v>Massachusetts</v>
      </c>
      <c r="B8" s="63">
        <v>7313</v>
      </c>
      <c r="C8" s="64">
        <v>7318</v>
      </c>
      <c r="D8" s="64">
        <v>7203</v>
      </c>
      <c r="E8" s="64">
        <v>7365</v>
      </c>
      <c r="F8" s="64">
        <v>7236</v>
      </c>
      <c r="G8" s="64">
        <v>7321</v>
      </c>
      <c r="H8" s="64">
        <v>7322</v>
      </c>
      <c r="I8" s="64">
        <v>7282</v>
      </c>
      <c r="J8" s="64">
        <v>7088</v>
      </c>
      <c r="K8" s="64">
        <v>7055</v>
      </c>
      <c r="L8" s="64">
        <v>6964</v>
      </c>
      <c r="M8" s="65">
        <v>7022</v>
      </c>
      <c r="N8" s="63">
        <f t="shared" si="0"/>
        <v>7207.416666666667</v>
      </c>
    </row>
    <row r="9" spans="1:14" ht="12" customHeight="1" x14ac:dyDescent="0.2">
      <c r="A9" s="62" t="str">
        <f>'Pregnant Women Participating'!A9</f>
        <v>New Hampshire</v>
      </c>
      <c r="B9" s="63">
        <v>367</v>
      </c>
      <c r="C9" s="64">
        <v>355</v>
      </c>
      <c r="D9" s="64">
        <v>352</v>
      </c>
      <c r="E9" s="64">
        <v>349</v>
      </c>
      <c r="F9" s="64">
        <v>352</v>
      </c>
      <c r="G9" s="64">
        <v>341</v>
      </c>
      <c r="H9" s="64">
        <v>364</v>
      </c>
      <c r="I9" s="64">
        <v>368</v>
      </c>
      <c r="J9" s="64">
        <v>373</v>
      </c>
      <c r="K9" s="64">
        <v>387</v>
      </c>
      <c r="L9" s="64">
        <v>384</v>
      </c>
      <c r="M9" s="65">
        <v>394</v>
      </c>
      <c r="N9" s="63">
        <f t="shared" si="0"/>
        <v>365.5</v>
      </c>
    </row>
    <row r="10" spans="1:14" ht="12" customHeight="1" x14ac:dyDescent="0.2">
      <c r="A10" s="62" t="str">
        <f>'Pregnant Women Participating'!A10</f>
        <v>New York</v>
      </c>
      <c r="B10" s="63">
        <v>35980</v>
      </c>
      <c r="C10" s="64">
        <v>35950</v>
      </c>
      <c r="D10" s="64">
        <v>35995</v>
      </c>
      <c r="E10" s="64">
        <v>36283</v>
      </c>
      <c r="F10" s="64">
        <v>36403</v>
      </c>
      <c r="G10" s="64">
        <v>36539</v>
      </c>
      <c r="H10" s="64">
        <v>36446</v>
      </c>
      <c r="I10" s="64">
        <v>36340</v>
      </c>
      <c r="J10" s="64">
        <v>35909</v>
      </c>
      <c r="K10" s="64">
        <v>36092</v>
      </c>
      <c r="L10" s="64">
        <v>35946</v>
      </c>
      <c r="M10" s="65">
        <v>35968</v>
      </c>
      <c r="N10" s="63">
        <f t="shared" si="0"/>
        <v>36154.25</v>
      </c>
    </row>
    <row r="11" spans="1:14" ht="12" customHeight="1" x14ac:dyDescent="0.2">
      <c r="A11" s="62" t="str">
        <f>'Pregnant Women Participating'!A11</f>
        <v>Rhode Island</v>
      </c>
      <c r="B11" s="63">
        <v>865</v>
      </c>
      <c r="C11" s="64">
        <v>854</v>
      </c>
      <c r="D11" s="64">
        <v>861</v>
      </c>
      <c r="E11" s="64">
        <v>870</v>
      </c>
      <c r="F11" s="64">
        <v>896</v>
      </c>
      <c r="G11" s="64">
        <v>880</v>
      </c>
      <c r="H11" s="64">
        <v>900</v>
      </c>
      <c r="I11" s="64">
        <v>872</v>
      </c>
      <c r="J11" s="64">
        <v>897</v>
      </c>
      <c r="K11" s="64">
        <v>919</v>
      </c>
      <c r="L11" s="64">
        <v>926</v>
      </c>
      <c r="M11" s="65">
        <v>906</v>
      </c>
      <c r="N11" s="63">
        <f t="shared" si="0"/>
        <v>887.16666666666663</v>
      </c>
    </row>
    <row r="12" spans="1:14" ht="12" customHeight="1" x14ac:dyDescent="0.2">
      <c r="A12" s="62" t="str">
        <f>'Pregnant Women Participating'!A12</f>
        <v>Vermont</v>
      </c>
      <c r="B12" s="63">
        <v>329</v>
      </c>
      <c r="C12" s="64">
        <v>343</v>
      </c>
      <c r="D12" s="64">
        <v>343</v>
      </c>
      <c r="E12" s="64">
        <v>351</v>
      </c>
      <c r="F12" s="64">
        <v>337</v>
      </c>
      <c r="G12" s="64">
        <v>353</v>
      </c>
      <c r="H12" s="64">
        <v>349</v>
      </c>
      <c r="I12" s="64">
        <v>367</v>
      </c>
      <c r="J12" s="64">
        <v>351</v>
      </c>
      <c r="K12" s="64">
        <v>362</v>
      </c>
      <c r="L12" s="64">
        <v>371</v>
      </c>
      <c r="M12" s="65">
        <v>355</v>
      </c>
      <c r="N12" s="63">
        <f t="shared" si="0"/>
        <v>350.91666666666669</v>
      </c>
    </row>
    <row r="13" spans="1:14" ht="12" customHeight="1" x14ac:dyDescent="0.2">
      <c r="A13" s="62" t="str">
        <f>'Pregnant Women Participating'!A13</f>
        <v>Virgin Islands</v>
      </c>
      <c r="B13" s="63">
        <v>307</v>
      </c>
      <c r="C13" s="64">
        <v>307</v>
      </c>
      <c r="D13" s="64">
        <v>297</v>
      </c>
      <c r="E13" s="64">
        <v>312</v>
      </c>
      <c r="F13" s="64">
        <v>307</v>
      </c>
      <c r="G13" s="64">
        <v>301</v>
      </c>
      <c r="H13" s="64">
        <v>303</v>
      </c>
      <c r="I13" s="64">
        <v>305</v>
      </c>
      <c r="J13" s="64">
        <v>300</v>
      </c>
      <c r="K13" s="64">
        <v>300</v>
      </c>
      <c r="L13" s="64">
        <v>292</v>
      </c>
      <c r="M13" s="65">
        <v>294</v>
      </c>
      <c r="N13" s="63">
        <f t="shared" si="0"/>
        <v>302.08333333333331</v>
      </c>
    </row>
    <row r="14" spans="1:14" ht="12" customHeight="1" x14ac:dyDescent="0.2">
      <c r="A14" s="62" t="str">
        <f>'Pregnant Women Participating'!A14</f>
        <v>Pleasant Point, ME</v>
      </c>
      <c r="B14" s="63">
        <v>2</v>
      </c>
      <c r="C14" s="64">
        <v>1</v>
      </c>
      <c r="D14" s="64">
        <v>1</v>
      </c>
      <c r="E14" s="64">
        <v>1</v>
      </c>
      <c r="F14" s="64">
        <v>1</v>
      </c>
      <c r="G14" s="64">
        <v>0</v>
      </c>
      <c r="H14" s="64">
        <v>1</v>
      </c>
      <c r="I14" s="64">
        <v>1</v>
      </c>
      <c r="J14" s="64">
        <v>1</v>
      </c>
      <c r="K14" s="64">
        <v>0</v>
      </c>
      <c r="L14" s="64">
        <v>0</v>
      </c>
      <c r="M14" s="65">
        <v>0</v>
      </c>
      <c r="N14" s="63">
        <f t="shared" si="0"/>
        <v>0.75</v>
      </c>
    </row>
    <row r="15" spans="1:14" s="70" customFormat="1" ht="24.75" customHeight="1" x14ac:dyDescent="0.2">
      <c r="A15" s="66" t="str">
        <f>'Pregnant Women Participating'!A15</f>
        <v>Northeast Region</v>
      </c>
      <c r="B15" s="67">
        <v>48916</v>
      </c>
      <c r="C15" s="68">
        <v>48915</v>
      </c>
      <c r="D15" s="68">
        <v>48776</v>
      </c>
      <c r="E15" s="68">
        <v>49242</v>
      </c>
      <c r="F15" s="68">
        <v>49228</v>
      </c>
      <c r="G15" s="68">
        <v>49407</v>
      </c>
      <c r="H15" s="68">
        <v>49384</v>
      </c>
      <c r="I15" s="68">
        <v>49303</v>
      </c>
      <c r="J15" s="68">
        <v>48665</v>
      </c>
      <c r="K15" s="68">
        <v>48842</v>
      </c>
      <c r="L15" s="68">
        <v>48633</v>
      </c>
      <c r="M15" s="69">
        <v>48676</v>
      </c>
      <c r="N15" s="67">
        <f t="shared" si="0"/>
        <v>48998.916666666664</v>
      </c>
    </row>
    <row r="16" spans="1:14" ht="12" customHeight="1" x14ac:dyDescent="0.2">
      <c r="A16" s="62" t="str">
        <f>'Pregnant Women Participating'!A16</f>
        <v>Delaware</v>
      </c>
      <c r="B16" s="63">
        <v>1407</v>
      </c>
      <c r="C16" s="64">
        <v>1397</v>
      </c>
      <c r="D16" s="64">
        <v>1380</v>
      </c>
      <c r="E16" s="64">
        <v>1391</v>
      </c>
      <c r="F16" s="64">
        <v>1370</v>
      </c>
      <c r="G16" s="64">
        <v>1327</v>
      </c>
      <c r="H16" s="64">
        <v>1358</v>
      </c>
      <c r="I16" s="64">
        <v>1348</v>
      </c>
      <c r="J16" s="64">
        <v>1306</v>
      </c>
      <c r="K16" s="64">
        <v>1293</v>
      </c>
      <c r="L16" s="64">
        <v>1253</v>
      </c>
      <c r="M16" s="65">
        <v>1288</v>
      </c>
      <c r="N16" s="63">
        <f t="shared" si="0"/>
        <v>1343.1666666666667</v>
      </c>
    </row>
    <row r="17" spans="1:14" ht="12" customHeight="1" x14ac:dyDescent="0.2">
      <c r="A17" s="62" t="str">
        <f>'Pregnant Women Participating'!A17</f>
        <v>District of Columbia</v>
      </c>
      <c r="B17" s="63">
        <v>1244</v>
      </c>
      <c r="C17" s="64">
        <v>1187</v>
      </c>
      <c r="D17" s="64">
        <v>1193</v>
      </c>
      <c r="E17" s="64">
        <v>1185</v>
      </c>
      <c r="F17" s="64">
        <v>1160</v>
      </c>
      <c r="G17" s="64">
        <v>1174</v>
      </c>
      <c r="H17" s="64">
        <v>1130</v>
      </c>
      <c r="I17" s="64">
        <v>1111</v>
      </c>
      <c r="J17" s="64">
        <v>1044</v>
      </c>
      <c r="K17" s="64">
        <v>1014</v>
      </c>
      <c r="L17" s="64">
        <v>932</v>
      </c>
      <c r="M17" s="65">
        <v>973</v>
      </c>
      <c r="N17" s="63">
        <f t="shared" si="0"/>
        <v>1112.25</v>
      </c>
    </row>
    <row r="18" spans="1:14" ht="12" customHeight="1" x14ac:dyDescent="0.2">
      <c r="A18" s="62" t="str">
        <f>'Pregnant Women Participating'!A18</f>
        <v>Maryland</v>
      </c>
      <c r="B18" s="63">
        <v>8433</v>
      </c>
      <c r="C18" s="64">
        <v>8483</v>
      </c>
      <c r="D18" s="64">
        <v>8350</v>
      </c>
      <c r="E18" s="64">
        <v>8314</v>
      </c>
      <c r="F18" s="64">
        <v>8225</v>
      </c>
      <c r="G18" s="64">
        <v>8230</v>
      </c>
      <c r="H18" s="64">
        <v>8142</v>
      </c>
      <c r="I18" s="64">
        <v>8252</v>
      </c>
      <c r="J18" s="64">
        <v>8214</v>
      </c>
      <c r="K18" s="64">
        <v>8106</v>
      </c>
      <c r="L18" s="64">
        <v>8070</v>
      </c>
      <c r="M18" s="65">
        <v>8059</v>
      </c>
      <c r="N18" s="63">
        <f t="shared" si="0"/>
        <v>8239.8333333333339</v>
      </c>
    </row>
    <row r="19" spans="1:14" ht="12" customHeight="1" x14ac:dyDescent="0.2">
      <c r="A19" s="62" t="str">
        <f>'Pregnant Women Participating'!A19</f>
        <v>New Jersey</v>
      </c>
      <c r="B19" s="63">
        <v>11949</v>
      </c>
      <c r="C19" s="64">
        <v>11900</v>
      </c>
      <c r="D19" s="64">
        <v>11804</v>
      </c>
      <c r="E19" s="64">
        <v>11948</v>
      </c>
      <c r="F19" s="64">
        <v>11880</v>
      </c>
      <c r="G19" s="64">
        <v>11909</v>
      </c>
      <c r="H19" s="64">
        <v>11694</v>
      </c>
      <c r="I19" s="64">
        <v>11684</v>
      </c>
      <c r="J19" s="64">
        <v>11602</v>
      </c>
      <c r="K19" s="64">
        <v>11752</v>
      </c>
      <c r="L19" s="64">
        <v>11842</v>
      </c>
      <c r="M19" s="65">
        <v>11720</v>
      </c>
      <c r="N19" s="63">
        <f t="shared" si="0"/>
        <v>11807</v>
      </c>
    </row>
    <row r="20" spans="1:14" ht="12" customHeight="1" x14ac:dyDescent="0.2">
      <c r="A20" s="62" t="str">
        <f>'Pregnant Women Participating'!A20</f>
        <v>Pennsylvania</v>
      </c>
      <c r="B20" s="63">
        <v>6046</v>
      </c>
      <c r="C20" s="64">
        <v>5908</v>
      </c>
      <c r="D20" s="64">
        <v>5832</v>
      </c>
      <c r="E20" s="64">
        <v>5890</v>
      </c>
      <c r="F20" s="64">
        <v>5807</v>
      </c>
      <c r="G20" s="64">
        <v>5988</v>
      </c>
      <c r="H20" s="64">
        <v>6020</v>
      </c>
      <c r="I20" s="64">
        <v>6160</v>
      </c>
      <c r="J20" s="64">
        <v>6115</v>
      </c>
      <c r="K20" s="64">
        <v>6171</v>
      </c>
      <c r="L20" s="64">
        <v>6121</v>
      </c>
      <c r="M20" s="65">
        <v>6053</v>
      </c>
      <c r="N20" s="63">
        <f t="shared" si="0"/>
        <v>6009.25</v>
      </c>
    </row>
    <row r="21" spans="1:14" ht="12" customHeight="1" x14ac:dyDescent="0.2">
      <c r="A21" s="62" t="str">
        <f>'Pregnant Women Participating'!A21</f>
        <v>Puerto Rico</v>
      </c>
      <c r="B21" s="63">
        <v>2470</v>
      </c>
      <c r="C21" s="64">
        <v>2393</v>
      </c>
      <c r="D21" s="64">
        <v>2367</v>
      </c>
      <c r="E21" s="64">
        <v>2425</v>
      </c>
      <c r="F21" s="64">
        <v>2431</v>
      </c>
      <c r="G21" s="64">
        <v>2406</v>
      </c>
      <c r="H21" s="64">
        <v>2365</v>
      </c>
      <c r="I21" s="64">
        <v>2325</v>
      </c>
      <c r="J21" s="64">
        <v>2338</v>
      </c>
      <c r="K21" s="64">
        <v>2341</v>
      </c>
      <c r="L21" s="64">
        <v>2486</v>
      </c>
      <c r="M21" s="65">
        <v>2582</v>
      </c>
      <c r="N21" s="63">
        <f t="shared" si="0"/>
        <v>2410.75</v>
      </c>
    </row>
    <row r="22" spans="1:14" ht="12" customHeight="1" x14ac:dyDescent="0.2">
      <c r="A22" s="62" t="str">
        <f>'Pregnant Women Participating'!A22</f>
        <v>Virginia</v>
      </c>
      <c r="B22" s="63">
        <v>4981</v>
      </c>
      <c r="C22" s="64">
        <v>4856</v>
      </c>
      <c r="D22" s="64">
        <v>4766</v>
      </c>
      <c r="E22" s="64">
        <v>4810</v>
      </c>
      <c r="F22" s="64">
        <v>4679</v>
      </c>
      <c r="G22" s="64">
        <v>4812</v>
      </c>
      <c r="H22" s="64">
        <v>4905</v>
      </c>
      <c r="I22" s="64">
        <v>4906</v>
      </c>
      <c r="J22" s="64">
        <v>4852</v>
      </c>
      <c r="K22" s="64">
        <v>4892</v>
      </c>
      <c r="L22" s="64">
        <v>4958</v>
      </c>
      <c r="M22" s="65">
        <v>4976</v>
      </c>
      <c r="N22" s="63">
        <f t="shared" si="0"/>
        <v>4866.083333333333</v>
      </c>
    </row>
    <row r="23" spans="1:14" ht="12" customHeight="1" x14ac:dyDescent="0.2">
      <c r="A23" s="62" t="str">
        <f>'Pregnant Women Participating'!A23</f>
        <v>West Virginia</v>
      </c>
      <c r="B23" s="63">
        <v>680</v>
      </c>
      <c r="C23" s="64">
        <v>674</v>
      </c>
      <c r="D23" s="64">
        <v>676</v>
      </c>
      <c r="E23" s="64">
        <v>674</v>
      </c>
      <c r="F23" s="64">
        <v>674</v>
      </c>
      <c r="G23" s="64">
        <v>682</v>
      </c>
      <c r="H23" s="64">
        <v>690</v>
      </c>
      <c r="I23" s="64">
        <v>691</v>
      </c>
      <c r="J23" s="64">
        <v>708</v>
      </c>
      <c r="K23" s="64">
        <v>687</v>
      </c>
      <c r="L23" s="64">
        <v>682</v>
      </c>
      <c r="M23" s="65">
        <v>704</v>
      </c>
      <c r="N23" s="63">
        <f t="shared" si="0"/>
        <v>685.16666666666663</v>
      </c>
    </row>
    <row r="24" spans="1:14" s="70" customFormat="1" ht="24.75" customHeight="1" x14ac:dyDescent="0.2">
      <c r="A24" s="66" t="str">
        <f>'Pregnant Women Participating'!A24</f>
        <v>Mid-Atlantic Region</v>
      </c>
      <c r="B24" s="67">
        <v>37210</v>
      </c>
      <c r="C24" s="68">
        <v>36798</v>
      </c>
      <c r="D24" s="68">
        <v>36368</v>
      </c>
      <c r="E24" s="68">
        <v>36637</v>
      </c>
      <c r="F24" s="68">
        <v>36226</v>
      </c>
      <c r="G24" s="68">
        <v>36528</v>
      </c>
      <c r="H24" s="68">
        <v>36304</v>
      </c>
      <c r="I24" s="68">
        <v>36477</v>
      </c>
      <c r="J24" s="68">
        <v>36179</v>
      </c>
      <c r="K24" s="68">
        <v>36256</v>
      </c>
      <c r="L24" s="68">
        <v>36344</v>
      </c>
      <c r="M24" s="69">
        <v>36355</v>
      </c>
      <c r="N24" s="67">
        <f t="shared" si="0"/>
        <v>36473.5</v>
      </c>
    </row>
    <row r="25" spans="1:14" ht="12" customHeight="1" x14ac:dyDescent="0.2">
      <c r="A25" s="62" t="str">
        <f>'Pregnant Women Participating'!A25</f>
        <v>Alabama</v>
      </c>
      <c r="B25" s="63">
        <v>2655</v>
      </c>
      <c r="C25" s="64">
        <v>2652</v>
      </c>
      <c r="D25" s="64">
        <v>2601</v>
      </c>
      <c r="E25" s="64">
        <v>2625</v>
      </c>
      <c r="F25" s="64">
        <v>2597</v>
      </c>
      <c r="G25" s="64">
        <v>2670</v>
      </c>
      <c r="H25" s="64">
        <v>2713</v>
      </c>
      <c r="I25" s="64">
        <v>2608</v>
      </c>
      <c r="J25" s="64">
        <v>2620</v>
      </c>
      <c r="K25" s="64">
        <v>2693</v>
      </c>
      <c r="L25" s="64">
        <v>2711</v>
      </c>
      <c r="M25" s="65">
        <v>2691</v>
      </c>
      <c r="N25" s="63">
        <f t="shared" si="0"/>
        <v>2653</v>
      </c>
    </row>
    <row r="26" spans="1:14" ht="12" customHeight="1" x14ac:dyDescent="0.2">
      <c r="A26" s="62" t="str">
        <f>'Pregnant Women Participating'!A26</f>
        <v>Florida</v>
      </c>
      <c r="B26" s="63">
        <v>28585</v>
      </c>
      <c r="C26" s="64">
        <v>28494</v>
      </c>
      <c r="D26" s="64">
        <v>28428</v>
      </c>
      <c r="E26" s="64">
        <v>28774</v>
      </c>
      <c r="F26" s="64">
        <v>28680</v>
      </c>
      <c r="G26" s="64">
        <v>28600</v>
      </c>
      <c r="H26" s="64">
        <v>28332</v>
      </c>
      <c r="I26" s="64">
        <v>28165</v>
      </c>
      <c r="J26" s="64">
        <v>27810</v>
      </c>
      <c r="K26" s="64">
        <v>27716</v>
      </c>
      <c r="L26" s="64">
        <v>27570</v>
      </c>
      <c r="M26" s="65">
        <v>26576</v>
      </c>
      <c r="N26" s="63">
        <f t="shared" si="0"/>
        <v>28144.166666666668</v>
      </c>
    </row>
    <row r="27" spans="1:14" ht="12" customHeight="1" x14ac:dyDescent="0.2">
      <c r="A27" s="62" t="str">
        <f>'Pregnant Women Participating'!A27</f>
        <v>Georgia</v>
      </c>
      <c r="B27" s="63">
        <v>12741</v>
      </c>
      <c r="C27" s="64">
        <v>12827</v>
      </c>
      <c r="D27" s="64">
        <v>12739</v>
      </c>
      <c r="E27" s="64">
        <v>12615</v>
      </c>
      <c r="F27" s="64">
        <v>12767</v>
      </c>
      <c r="G27" s="64">
        <v>13039</v>
      </c>
      <c r="H27" s="64">
        <v>13157</v>
      </c>
      <c r="I27" s="64">
        <v>13057</v>
      </c>
      <c r="J27" s="64">
        <v>12705</v>
      </c>
      <c r="K27" s="64">
        <v>12611</v>
      </c>
      <c r="L27" s="64">
        <v>12566</v>
      </c>
      <c r="M27" s="65">
        <v>12595</v>
      </c>
      <c r="N27" s="63">
        <f t="shared" si="0"/>
        <v>12784.916666666666</v>
      </c>
    </row>
    <row r="28" spans="1:14" ht="12" customHeight="1" x14ac:dyDescent="0.2">
      <c r="A28" s="62" t="str">
        <f>'Pregnant Women Participating'!A28</f>
        <v>Kentucky</v>
      </c>
      <c r="B28" s="63">
        <v>3953</v>
      </c>
      <c r="C28" s="64">
        <v>3930</v>
      </c>
      <c r="D28" s="64">
        <v>3922</v>
      </c>
      <c r="E28" s="64">
        <v>3937</v>
      </c>
      <c r="F28" s="64">
        <v>3886</v>
      </c>
      <c r="G28" s="64">
        <v>3898</v>
      </c>
      <c r="H28" s="64">
        <v>3907</v>
      </c>
      <c r="I28" s="64">
        <v>3850</v>
      </c>
      <c r="J28" s="64">
        <v>3787</v>
      </c>
      <c r="K28" s="64">
        <v>3801</v>
      </c>
      <c r="L28" s="64">
        <v>3823</v>
      </c>
      <c r="M28" s="65">
        <v>3800</v>
      </c>
      <c r="N28" s="63">
        <f t="shared" si="0"/>
        <v>3874.5</v>
      </c>
    </row>
    <row r="29" spans="1:14" ht="12" customHeight="1" x14ac:dyDescent="0.2">
      <c r="A29" s="62" t="str">
        <f>'Pregnant Women Participating'!A29</f>
        <v>Mississippi</v>
      </c>
      <c r="B29" s="63">
        <v>2472</v>
      </c>
      <c r="C29" s="64">
        <v>2452</v>
      </c>
      <c r="D29" s="64">
        <v>2457</v>
      </c>
      <c r="E29" s="64">
        <v>739</v>
      </c>
      <c r="F29" s="64">
        <v>739</v>
      </c>
      <c r="G29" s="64">
        <v>2515</v>
      </c>
      <c r="H29" s="64">
        <v>2462</v>
      </c>
      <c r="I29" s="64">
        <v>2450</v>
      </c>
      <c r="J29" s="64">
        <v>2426</v>
      </c>
      <c r="K29" s="64">
        <v>2473</v>
      </c>
      <c r="L29" s="64">
        <v>2495</v>
      </c>
      <c r="M29" s="65">
        <v>2395</v>
      </c>
      <c r="N29" s="63">
        <f t="shared" si="0"/>
        <v>2172.9166666666665</v>
      </c>
    </row>
    <row r="30" spans="1:14" ht="12" customHeight="1" x14ac:dyDescent="0.2">
      <c r="A30" s="62" t="str">
        <f>'Pregnant Women Participating'!A30</f>
        <v>North Carolina</v>
      </c>
      <c r="B30" s="63">
        <v>13169</v>
      </c>
      <c r="C30" s="64">
        <v>13169</v>
      </c>
      <c r="D30" s="64">
        <v>13251</v>
      </c>
      <c r="E30" s="64">
        <v>13467</v>
      </c>
      <c r="F30" s="64">
        <v>13528</v>
      </c>
      <c r="G30" s="64">
        <v>13585</v>
      </c>
      <c r="H30" s="64">
        <v>13431</v>
      </c>
      <c r="I30" s="64">
        <v>13397</v>
      </c>
      <c r="J30" s="64">
        <v>13370</v>
      </c>
      <c r="K30" s="64">
        <v>13431</v>
      </c>
      <c r="L30" s="64">
        <v>13323</v>
      </c>
      <c r="M30" s="65">
        <v>13475</v>
      </c>
      <c r="N30" s="63">
        <f t="shared" si="0"/>
        <v>13383</v>
      </c>
    </row>
    <row r="31" spans="1:14" ht="12" customHeight="1" x14ac:dyDescent="0.2">
      <c r="A31" s="62" t="str">
        <f>'Pregnant Women Participating'!A31</f>
        <v>South Carolina</v>
      </c>
      <c r="B31" s="63">
        <v>4363</v>
      </c>
      <c r="C31" s="64">
        <v>4336</v>
      </c>
      <c r="D31" s="64">
        <v>4246</v>
      </c>
      <c r="E31" s="64">
        <v>4229</v>
      </c>
      <c r="F31" s="64">
        <v>4241</v>
      </c>
      <c r="G31" s="64">
        <v>4339</v>
      </c>
      <c r="H31" s="64">
        <v>4381</v>
      </c>
      <c r="I31" s="64">
        <v>4334</v>
      </c>
      <c r="J31" s="64">
        <v>4289</v>
      </c>
      <c r="K31" s="64">
        <v>4197</v>
      </c>
      <c r="L31" s="64">
        <v>4179</v>
      </c>
      <c r="M31" s="65">
        <v>4121</v>
      </c>
      <c r="N31" s="63">
        <f t="shared" si="0"/>
        <v>4271.25</v>
      </c>
    </row>
    <row r="32" spans="1:14" ht="12" customHeight="1" x14ac:dyDescent="0.2">
      <c r="A32" s="62" t="str">
        <f>'Pregnant Women Participating'!A32</f>
        <v>Tennessee</v>
      </c>
      <c r="B32" s="63">
        <v>7201</v>
      </c>
      <c r="C32" s="64">
        <v>7237</v>
      </c>
      <c r="D32" s="64">
        <v>7382</v>
      </c>
      <c r="E32" s="64">
        <v>7629</v>
      </c>
      <c r="F32" s="64">
        <v>7811</v>
      </c>
      <c r="G32" s="64">
        <v>7979</v>
      </c>
      <c r="H32" s="64">
        <v>8065</v>
      </c>
      <c r="I32" s="64">
        <v>8139</v>
      </c>
      <c r="J32" s="64">
        <v>8134</v>
      </c>
      <c r="K32" s="64">
        <v>8151</v>
      </c>
      <c r="L32" s="64">
        <v>8206</v>
      </c>
      <c r="M32" s="65">
        <v>8264</v>
      </c>
      <c r="N32" s="63">
        <f t="shared" si="0"/>
        <v>7849.833333333333</v>
      </c>
    </row>
    <row r="33" spans="1:14" ht="12" customHeight="1" x14ac:dyDescent="0.2">
      <c r="A33" s="62" t="str">
        <f>'Pregnant Women Participating'!A33</f>
        <v>Choctaw Indians, MS</v>
      </c>
      <c r="B33" s="63">
        <v>13</v>
      </c>
      <c r="C33" s="64">
        <v>19</v>
      </c>
      <c r="D33" s="64">
        <v>22</v>
      </c>
      <c r="E33" s="64">
        <v>25</v>
      </c>
      <c r="F33" s="64">
        <v>26</v>
      </c>
      <c r="G33" s="64">
        <v>25</v>
      </c>
      <c r="H33" s="64">
        <v>22</v>
      </c>
      <c r="I33" s="64">
        <v>25</v>
      </c>
      <c r="J33" s="64">
        <v>28</v>
      </c>
      <c r="K33" s="64">
        <v>20</v>
      </c>
      <c r="L33" s="64">
        <v>15</v>
      </c>
      <c r="M33" s="65">
        <v>15</v>
      </c>
      <c r="N33" s="63">
        <f t="shared" si="0"/>
        <v>21.25</v>
      </c>
    </row>
    <row r="34" spans="1:14" ht="12" customHeight="1" x14ac:dyDescent="0.2">
      <c r="A34" s="62" t="str">
        <f>'Pregnant Women Participating'!A34</f>
        <v>Eastern Cherokee, NC</v>
      </c>
      <c r="B34" s="63">
        <v>17</v>
      </c>
      <c r="C34" s="64">
        <v>19</v>
      </c>
      <c r="D34" s="64">
        <v>15</v>
      </c>
      <c r="E34" s="64">
        <v>14</v>
      </c>
      <c r="F34" s="64">
        <v>17</v>
      </c>
      <c r="G34" s="64">
        <v>13</v>
      </c>
      <c r="H34" s="64">
        <v>16</v>
      </c>
      <c r="I34" s="64">
        <v>19</v>
      </c>
      <c r="J34" s="64">
        <v>19</v>
      </c>
      <c r="K34" s="64">
        <v>19</v>
      </c>
      <c r="L34" s="64">
        <v>26</v>
      </c>
      <c r="M34" s="65">
        <v>30</v>
      </c>
      <c r="N34" s="63">
        <f t="shared" si="0"/>
        <v>18.666666666666668</v>
      </c>
    </row>
    <row r="35" spans="1:14" s="70" customFormat="1" ht="24.75" customHeight="1" x14ac:dyDescent="0.2">
      <c r="A35" s="66" t="str">
        <f>'Pregnant Women Participating'!A35</f>
        <v>Southeast Region</v>
      </c>
      <c r="B35" s="67">
        <v>75169</v>
      </c>
      <c r="C35" s="68">
        <v>75135</v>
      </c>
      <c r="D35" s="68">
        <v>75063</v>
      </c>
      <c r="E35" s="68">
        <v>74054</v>
      </c>
      <c r="F35" s="68">
        <v>74292</v>
      </c>
      <c r="G35" s="68">
        <v>76663</v>
      </c>
      <c r="H35" s="68">
        <v>76486</v>
      </c>
      <c r="I35" s="68">
        <v>76044</v>
      </c>
      <c r="J35" s="68">
        <v>75188</v>
      </c>
      <c r="K35" s="68">
        <v>75112</v>
      </c>
      <c r="L35" s="68">
        <v>74914</v>
      </c>
      <c r="M35" s="69">
        <v>73962</v>
      </c>
      <c r="N35" s="67">
        <f t="shared" si="0"/>
        <v>75173.5</v>
      </c>
    </row>
    <row r="36" spans="1:14" ht="12" customHeight="1" x14ac:dyDescent="0.2">
      <c r="A36" s="62" t="str">
        <f>'Pregnant Women Participating'!A36</f>
        <v>Illinois</v>
      </c>
      <c r="B36" s="63">
        <v>11099</v>
      </c>
      <c r="C36" s="64">
        <v>11027</v>
      </c>
      <c r="D36" s="64">
        <v>10844</v>
      </c>
      <c r="E36" s="64">
        <v>10853</v>
      </c>
      <c r="F36" s="64">
        <v>10874</v>
      </c>
      <c r="G36" s="64">
        <v>10791</v>
      </c>
      <c r="H36" s="64">
        <v>10841</v>
      </c>
      <c r="I36" s="64">
        <v>10800</v>
      </c>
      <c r="J36" s="64">
        <v>10737</v>
      </c>
      <c r="K36" s="64">
        <v>10794</v>
      </c>
      <c r="L36" s="64">
        <v>10799</v>
      </c>
      <c r="M36" s="65">
        <v>10915</v>
      </c>
      <c r="N36" s="63">
        <f t="shared" si="0"/>
        <v>10864.5</v>
      </c>
    </row>
    <row r="37" spans="1:14" ht="12" customHeight="1" x14ac:dyDescent="0.2">
      <c r="A37" s="62" t="str">
        <f>'Pregnant Women Participating'!A37</f>
        <v>Indiana</v>
      </c>
      <c r="B37" s="63">
        <v>7192</v>
      </c>
      <c r="C37" s="64">
        <v>7056</v>
      </c>
      <c r="D37" s="64">
        <v>7009</v>
      </c>
      <c r="E37" s="64">
        <v>6966</v>
      </c>
      <c r="F37" s="64">
        <v>6963</v>
      </c>
      <c r="G37" s="64">
        <v>6904</v>
      </c>
      <c r="H37" s="64">
        <v>6795</v>
      </c>
      <c r="I37" s="64">
        <v>6809</v>
      </c>
      <c r="J37" s="64">
        <v>6710</v>
      </c>
      <c r="K37" s="64">
        <v>6695</v>
      </c>
      <c r="L37" s="64">
        <v>6704</v>
      </c>
      <c r="M37" s="65">
        <v>6665</v>
      </c>
      <c r="N37" s="63">
        <f t="shared" si="0"/>
        <v>6872.333333333333</v>
      </c>
    </row>
    <row r="38" spans="1:14" ht="12" customHeight="1" x14ac:dyDescent="0.2">
      <c r="A38" s="62" t="str">
        <f>'Pregnant Women Participating'!A38</f>
        <v>Iowa</v>
      </c>
      <c r="B38" s="63">
        <v>2222</v>
      </c>
      <c r="C38" s="64">
        <v>2253</v>
      </c>
      <c r="D38" s="64">
        <v>2179</v>
      </c>
      <c r="E38" s="64">
        <v>2187</v>
      </c>
      <c r="F38" s="64">
        <v>2077</v>
      </c>
      <c r="G38" s="64">
        <v>2051</v>
      </c>
      <c r="H38" s="64">
        <v>2100</v>
      </c>
      <c r="I38" s="64">
        <v>2056</v>
      </c>
      <c r="J38" s="64">
        <v>1993</v>
      </c>
      <c r="K38" s="64">
        <v>2010</v>
      </c>
      <c r="L38" s="64">
        <v>2046</v>
      </c>
      <c r="M38" s="65">
        <v>2009</v>
      </c>
      <c r="N38" s="63">
        <f t="shared" si="0"/>
        <v>2098.5833333333335</v>
      </c>
    </row>
    <row r="39" spans="1:14" ht="12" customHeight="1" x14ac:dyDescent="0.2">
      <c r="A39" s="62" t="str">
        <f>'Pregnant Women Participating'!A39</f>
        <v>Michigan</v>
      </c>
      <c r="B39" s="63">
        <v>5259</v>
      </c>
      <c r="C39" s="64">
        <v>5229</v>
      </c>
      <c r="D39" s="64">
        <v>5352</v>
      </c>
      <c r="E39" s="64">
        <v>5458</v>
      </c>
      <c r="F39" s="64">
        <v>5389</v>
      </c>
      <c r="G39" s="64">
        <v>5522</v>
      </c>
      <c r="H39" s="64">
        <v>5609</v>
      </c>
      <c r="I39" s="64">
        <v>5639</v>
      </c>
      <c r="J39" s="64">
        <v>5758</v>
      </c>
      <c r="K39" s="64">
        <v>5797</v>
      </c>
      <c r="L39" s="64">
        <v>5896</v>
      </c>
      <c r="M39" s="65">
        <v>5948</v>
      </c>
      <c r="N39" s="63">
        <f t="shared" si="0"/>
        <v>5571.333333333333</v>
      </c>
    </row>
    <row r="40" spans="1:14" ht="12" customHeight="1" x14ac:dyDescent="0.2">
      <c r="A40" s="62" t="str">
        <f>'Pregnant Women Participating'!A40</f>
        <v>Minnesota</v>
      </c>
      <c r="B40" s="63">
        <v>5238</v>
      </c>
      <c r="C40" s="64">
        <v>5247</v>
      </c>
      <c r="D40" s="64">
        <v>5170</v>
      </c>
      <c r="E40" s="64">
        <v>5307</v>
      </c>
      <c r="F40" s="64">
        <v>5345</v>
      </c>
      <c r="G40" s="64">
        <v>5310</v>
      </c>
      <c r="H40" s="64">
        <v>5297</v>
      </c>
      <c r="I40" s="64">
        <v>5320</v>
      </c>
      <c r="J40" s="64">
        <v>5360</v>
      </c>
      <c r="K40" s="64">
        <v>5390</v>
      </c>
      <c r="L40" s="64">
        <v>5454</v>
      </c>
      <c r="M40" s="65">
        <v>5443</v>
      </c>
      <c r="N40" s="63">
        <f t="shared" si="0"/>
        <v>5323.416666666667</v>
      </c>
    </row>
    <row r="41" spans="1:14" ht="12" customHeight="1" x14ac:dyDescent="0.2">
      <c r="A41" s="62" t="str">
        <f>'Pregnant Women Participating'!A41</f>
        <v>Ohio</v>
      </c>
      <c r="B41" s="63">
        <v>8959</v>
      </c>
      <c r="C41" s="64">
        <v>8831</v>
      </c>
      <c r="D41" s="64">
        <v>8691</v>
      </c>
      <c r="E41" s="64">
        <v>8685</v>
      </c>
      <c r="F41" s="64">
        <v>8724</v>
      </c>
      <c r="G41" s="64">
        <v>8813</v>
      </c>
      <c r="H41" s="64">
        <v>8898</v>
      </c>
      <c r="I41" s="64">
        <v>8890</v>
      </c>
      <c r="J41" s="64">
        <v>8874</v>
      </c>
      <c r="K41" s="64">
        <v>8997</v>
      </c>
      <c r="L41" s="64">
        <v>9135</v>
      </c>
      <c r="M41" s="65">
        <v>9336</v>
      </c>
      <c r="N41" s="63">
        <f t="shared" si="0"/>
        <v>8902.75</v>
      </c>
    </row>
    <row r="42" spans="1:14" ht="12" customHeight="1" x14ac:dyDescent="0.2">
      <c r="A42" s="62" t="str">
        <f>'Pregnant Women Participating'!A42</f>
        <v>Wisconsin</v>
      </c>
      <c r="B42" s="63">
        <v>3485</v>
      </c>
      <c r="C42" s="64">
        <v>3502</v>
      </c>
      <c r="D42" s="64">
        <v>3586</v>
      </c>
      <c r="E42" s="64">
        <v>3589</v>
      </c>
      <c r="F42" s="64">
        <v>3539</v>
      </c>
      <c r="G42" s="64">
        <v>3575</v>
      </c>
      <c r="H42" s="64">
        <v>3527</v>
      </c>
      <c r="I42" s="64">
        <v>3447</v>
      </c>
      <c r="J42" s="64">
        <v>3425</v>
      </c>
      <c r="K42" s="64">
        <v>3478</v>
      </c>
      <c r="L42" s="64">
        <v>3415</v>
      </c>
      <c r="M42" s="65">
        <v>3481</v>
      </c>
      <c r="N42" s="63">
        <f t="shared" si="0"/>
        <v>3504.0833333333335</v>
      </c>
    </row>
    <row r="43" spans="1:14" s="70" customFormat="1" ht="24.75" customHeight="1" x14ac:dyDescent="0.2">
      <c r="A43" s="66" t="str">
        <f>'Pregnant Women Participating'!A43</f>
        <v>Midwest Region</v>
      </c>
      <c r="B43" s="67">
        <v>43454</v>
      </c>
      <c r="C43" s="68">
        <v>43145</v>
      </c>
      <c r="D43" s="68">
        <v>42831</v>
      </c>
      <c r="E43" s="68">
        <v>43045</v>
      </c>
      <c r="F43" s="68">
        <v>42911</v>
      </c>
      <c r="G43" s="68">
        <v>42966</v>
      </c>
      <c r="H43" s="68">
        <v>43067</v>
      </c>
      <c r="I43" s="68">
        <v>42961</v>
      </c>
      <c r="J43" s="68">
        <v>42857</v>
      </c>
      <c r="K43" s="68">
        <v>43161</v>
      </c>
      <c r="L43" s="68">
        <v>43449</v>
      </c>
      <c r="M43" s="69">
        <v>43797</v>
      </c>
      <c r="N43" s="67">
        <f t="shared" si="0"/>
        <v>43137</v>
      </c>
    </row>
    <row r="44" spans="1:14" ht="12" customHeight="1" x14ac:dyDescent="0.2">
      <c r="A44" s="62" t="str">
        <f>'Pregnant Women Participating'!A44</f>
        <v>Arizona</v>
      </c>
      <c r="B44" s="63">
        <v>8167</v>
      </c>
      <c r="C44" s="64">
        <v>8102</v>
      </c>
      <c r="D44" s="64">
        <v>8235</v>
      </c>
      <c r="E44" s="64">
        <v>8300</v>
      </c>
      <c r="F44" s="64">
        <v>8198</v>
      </c>
      <c r="G44" s="64">
        <v>8183</v>
      </c>
      <c r="H44" s="64">
        <v>7921</v>
      </c>
      <c r="I44" s="64">
        <v>7830</v>
      </c>
      <c r="J44" s="64">
        <v>7617</v>
      </c>
      <c r="K44" s="64">
        <v>7649</v>
      </c>
      <c r="L44" s="64">
        <v>7687</v>
      </c>
      <c r="M44" s="65">
        <v>7787</v>
      </c>
      <c r="N44" s="63">
        <f t="shared" si="0"/>
        <v>7973</v>
      </c>
    </row>
    <row r="45" spans="1:14" ht="12" customHeight="1" x14ac:dyDescent="0.2">
      <c r="A45" s="62" t="str">
        <f>'Pregnant Women Participating'!A45</f>
        <v>Arkansas</v>
      </c>
      <c r="B45" s="63">
        <v>1523</v>
      </c>
      <c r="C45" s="64">
        <v>1499</v>
      </c>
      <c r="D45" s="64">
        <v>1498</v>
      </c>
      <c r="E45" s="64">
        <v>1498</v>
      </c>
      <c r="F45" s="64">
        <v>1506</v>
      </c>
      <c r="G45" s="64">
        <v>1481</v>
      </c>
      <c r="H45" s="64">
        <v>1548</v>
      </c>
      <c r="I45" s="64">
        <v>1630</v>
      </c>
      <c r="J45" s="64">
        <v>1618</v>
      </c>
      <c r="K45" s="64">
        <v>1719</v>
      </c>
      <c r="L45" s="64">
        <v>1750</v>
      </c>
      <c r="M45" s="65">
        <v>1772</v>
      </c>
      <c r="N45" s="63">
        <f t="shared" si="0"/>
        <v>1586.8333333333333</v>
      </c>
    </row>
    <row r="46" spans="1:14" ht="12" customHeight="1" x14ac:dyDescent="0.2">
      <c r="A46" s="62" t="str">
        <f>'Pregnant Women Participating'!A46</f>
        <v>Louisiana</v>
      </c>
      <c r="B46" s="63">
        <v>4577</v>
      </c>
      <c r="C46" s="64">
        <v>4581</v>
      </c>
      <c r="D46" s="64">
        <v>4528</v>
      </c>
      <c r="E46" s="64">
        <v>4472</v>
      </c>
      <c r="F46" s="64">
        <v>4454</v>
      </c>
      <c r="G46" s="64">
        <v>4375</v>
      </c>
      <c r="H46" s="64">
        <v>4276</v>
      </c>
      <c r="I46" s="64">
        <v>4236</v>
      </c>
      <c r="J46" s="64">
        <v>4269</v>
      </c>
      <c r="K46" s="64">
        <v>4354</v>
      </c>
      <c r="L46" s="64">
        <v>4342</v>
      </c>
      <c r="M46" s="65">
        <v>4438</v>
      </c>
      <c r="N46" s="63">
        <f t="shared" si="0"/>
        <v>4408.5</v>
      </c>
    </row>
    <row r="47" spans="1:14" ht="12" customHeight="1" x14ac:dyDescent="0.2">
      <c r="A47" s="62" t="str">
        <f>'Pregnant Women Participating'!A47</f>
        <v>New Mexico</v>
      </c>
      <c r="B47" s="63">
        <v>2176</v>
      </c>
      <c r="C47" s="64">
        <v>2098</v>
      </c>
      <c r="D47" s="64">
        <v>2065</v>
      </c>
      <c r="E47" s="64">
        <v>2075</v>
      </c>
      <c r="F47" s="64">
        <v>2088</v>
      </c>
      <c r="G47" s="64">
        <v>2116</v>
      </c>
      <c r="H47" s="64">
        <v>2154</v>
      </c>
      <c r="I47" s="64">
        <v>2148</v>
      </c>
      <c r="J47" s="64">
        <v>2129</v>
      </c>
      <c r="K47" s="64">
        <v>2151</v>
      </c>
      <c r="L47" s="64">
        <v>2186</v>
      </c>
      <c r="M47" s="65">
        <v>2177</v>
      </c>
      <c r="N47" s="63">
        <f t="shared" si="0"/>
        <v>2130.25</v>
      </c>
    </row>
    <row r="48" spans="1:14" ht="12" customHeight="1" x14ac:dyDescent="0.2">
      <c r="A48" s="62" t="str">
        <f>'Pregnant Women Participating'!A48</f>
        <v>Oklahoma</v>
      </c>
      <c r="B48" s="63">
        <v>3084</v>
      </c>
      <c r="C48" s="64">
        <v>3134</v>
      </c>
      <c r="D48" s="64">
        <v>3117</v>
      </c>
      <c r="E48" s="64">
        <v>3191</v>
      </c>
      <c r="F48" s="64">
        <v>3192</v>
      </c>
      <c r="G48" s="64">
        <v>3184</v>
      </c>
      <c r="H48" s="64">
        <v>3241</v>
      </c>
      <c r="I48" s="64">
        <v>3240</v>
      </c>
      <c r="J48" s="64">
        <v>3176</v>
      </c>
      <c r="K48" s="64">
        <v>3241</v>
      </c>
      <c r="L48" s="64">
        <v>3280</v>
      </c>
      <c r="M48" s="65">
        <v>3276</v>
      </c>
      <c r="N48" s="63">
        <f t="shared" si="0"/>
        <v>3196.3333333333335</v>
      </c>
    </row>
    <row r="49" spans="1:14" ht="12" customHeight="1" x14ac:dyDescent="0.2">
      <c r="A49" s="62" t="str">
        <f>'Pregnant Women Participating'!A49</f>
        <v>Texas</v>
      </c>
      <c r="B49" s="63">
        <v>87146</v>
      </c>
      <c r="C49" s="64">
        <v>86494</v>
      </c>
      <c r="D49" s="64">
        <v>86448</v>
      </c>
      <c r="E49" s="64">
        <v>86545</v>
      </c>
      <c r="F49" s="64">
        <v>86548</v>
      </c>
      <c r="G49" s="64">
        <v>86670</v>
      </c>
      <c r="H49" s="64">
        <v>86410</v>
      </c>
      <c r="I49" s="64">
        <v>86300</v>
      </c>
      <c r="J49" s="64">
        <v>85704</v>
      </c>
      <c r="K49" s="64">
        <v>85858</v>
      </c>
      <c r="L49" s="64">
        <v>85344</v>
      </c>
      <c r="M49" s="65">
        <v>85381</v>
      </c>
      <c r="N49" s="63">
        <f t="shared" si="0"/>
        <v>86237.333333333328</v>
      </c>
    </row>
    <row r="50" spans="1:14" ht="12" customHeight="1" x14ac:dyDescent="0.2">
      <c r="A50" s="62" t="str">
        <f>'Pregnant Women Participating'!A50</f>
        <v>Utah</v>
      </c>
      <c r="B50" s="63">
        <v>2100</v>
      </c>
      <c r="C50" s="64">
        <v>2030</v>
      </c>
      <c r="D50" s="64">
        <v>2027</v>
      </c>
      <c r="E50" s="64">
        <v>2005</v>
      </c>
      <c r="F50" s="64">
        <v>1984</v>
      </c>
      <c r="G50" s="64">
        <v>1970</v>
      </c>
      <c r="H50" s="64">
        <v>1892</v>
      </c>
      <c r="I50" s="64">
        <v>1851</v>
      </c>
      <c r="J50" s="64">
        <v>1781</v>
      </c>
      <c r="K50" s="64">
        <v>1733</v>
      </c>
      <c r="L50" s="64">
        <v>1660</v>
      </c>
      <c r="M50" s="65">
        <v>1697</v>
      </c>
      <c r="N50" s="63">
        <f t="shared" si="0"/>
        <v>1894.1666666666667</v>
      </c>
    </row>
    <row r="51" spans="1:14" ht="12" customHeight="1" x14ac:dyDescent="0.2">
      <c r="A51" s="62" t="str">
        <f>'Pregnant Women Participating'!A51</f>
        <v>Inter-Tribal Council, AZ</v>
      </c>
      <c r="B51" s="63">
        <v>233</v>
      </c>
      <c r="C51" s="64">
        <v>218</v>
      </c>
      <c r="D51" s="64">
        <v>215</v>
      </c>
      <c r="E51" s="64">
        <v>220</v>
      </c>
      <c r="F51" s="64">
        <v>220</v>
      </c>
      <c r="G51" s="64">
        <v>219</v>
      </c>
      <c r="H51" s="64">
        <v>197</v>
      </c>
      <c r="I51" s="64">
        <v>206</v>
      </c>
      <c r="J51" s="64">
        <v>221</v>
      </c>
      <c r="K51" s="64">
        <v>207</v>
      </c>
      <c r="L51" s="64">
        <v>188</v>
      </c>
      <c r="M51" s="65">
        <v>206</v>
      </c>
      <c r="N51" s="63">
        <f t="shared" si="0"/>
        <v>212.5</v>
      </c>
    </row>
    <row r="52" spans="1:14" ht="12" customHeight="1" x14ac:dyDescent="0.2">
      <c r="A52" s="62" t="str">
        <f>'Pregnant Women Participating'!A52</f>
        <v>Navajo Nation, AZ</v>
      </c>
      <c r="B52" s="63">
        <v>211</v>
      </c>
      <c r="C52" s="64">
        <v>197</v>
      </c>
      <c r="D52" s="64">
        <v>202</v>
      </c>
      <c r="E52" s="64">
        <v>213</v>
      </c>
      <c r="F52" s="64">
        <v>196</v>
      </c>
      <c r="G52" s="64">
        <v>200</v>
      </c>
      <c r="H52" s="64">
        <v>190</v>
      </c>
      <c r="I52" s="64">
        <v>197</v>
      </c>
      <c r="J52" s="64">
        <v>203</v>
      </c>
      <c r="K52" s="64">
        <v>211</v>
      </c>
      <c r="L52" s="64">
        <v>213</v>
      </c>
      <c r="M52" s="65">
        <v>217</v>
      </c>
      <c r="N52" s="63">
        <f t="shared" si="0"/>
        <v>204.16666666666666</v>
      </c>
    </row>
    <row r="53" spans="1:14" ht="12" customHeight="1" x14ac:dyDescent="0.2">
      <c r="A53" s="62" t="str">
        <f>'Pregnant Women Participating'!A53</f>
        <v>Acoma, Canoncito &amp; Laguna, NM</v>
      </c>
      <c r="B53" s="63">
        <v>16</v>
      </c>
      <c r="C53" s="64">
        <v>12</v>
      </c>
      <c r="D53" s="64">
        <v>8</v>
      </c>
      <c r="E53" s="64">
        <v>9</v>
      </c>
      <c r="F53" s="64">
        <v>7</v>
      </c>
      <c r="G53" s="64">
        <v>10</v>
      </c>
      <c r="H53" s="64">
        <v>9</v>
      </c>
      <c r="I53" s="64">
        <v>8</v>
      </c>
      <c r="J53" s="64">
        <v>7</v>
      </c>
      <c r="K53" s="64">
        <v>5</v>
      </c>
      <c r="L53" s="64">
        <v>10</v>
      </c>
      <c r="M53" s="65">
        <v>8</v>
      </c>
      <c r="N53" s="63">
        <f t="shared" si="0"/>
        <v>9.0833333333333339</v>
      </c>
    </row>
    <row r="54" spans="1:14" ht="12" customHeight="1" x14ac:dyDescent="0.2">
      <c r="A54" s="62" t="str">
        <f>'Pregnant Women Participating'!A54</f>
        <v>Eight Northern Pueblos, NM</v>
      </c>
      <c r="B54" s="63">
        <v>19</v>
      </c>
      <c r="C54" s="64">
        <v>21</v>
      </c>
      <c r="D54" s="64">
        <v>20</v>
      </c>
      <c r="E54" s="64">
        <v>19</v>
      </c>
      <c r="F54" s="64">
        <v>13</v>
      </c>
      <c r="G54" s="64">
        <v>14</v>
      </c>
      <c r="H54" s="64">
        <v>8</v>
      </c>
      <c r="I54" s="64">
        <v>8</v>
      </c>
      <c r="J54" s="64">
        <v>8</v>
      </c>
      <c r="K54" s="64">
        <v>9</v>
      </c>
      <c r="L54" s="64">
        <v>11</v>
      </c>
      <c r="M54" s="65">
        <v>9</v>
      </c>
      <c r="N54" s="63">
        <f t="shared" si="0"/>
        <v>13.25</v>
      </c>
    </row>
    <row r="55" spans="1:14" ht="12" customHeight="1" x14ac:dyDescent="0.2">
      <c r="A55" s="62" t="str">
        <f>'Pregnant Women Participating'!A55</f>
        <v>Five Sandoval Pueblos, NM</v>
      </c>
      <c r="B55" s="63">
        <v>8</v>
      </c>
      <c r="C55" s="64">
        <v>7</v>
      </c>
      <c r="D55" s="64">
        <v>7</v>
      </c>
      <c r="E55" s="64">
        <v>8</v>
      </c>
      <c r="F55" s="64">
        <v>9</v>
      </c>
      <c r="G55" s="64">
        <v>10</v>
      </c>
      <c r="H55" s="64">
        <v>7</v>
      </c>
      <c r="I55" s="64">
        <v>8</v>
      </c>
      <c r="J55" s="64">
        <v>6</v>
      </c>
      <c r="K55" s="64">
        <v>7</v>
      </c>
      <c r="L55" s="64">
        <v>5</v>
      </c>
      <c r="M55" s="65">
        <v>6</v>
      </c>
      <c r="N55" s="63">
        <f t="shared" si="0"/>
        <v>7.333333333333333</v>
      </c>
    </row>
    <row r="56" spans="1:14" ht="12" customHeight="1" x14ac:dyDescent="0.2">
      <c r="A56" s="62" t="str">
        <f>'Pregnant Women Participating'!A56</f>
        <v>Isleta Pueblo, NM</v>
      </c>
      <c r="B56" s="63">
        <v>32</v>
      </c>
      <c r="C56" s="64">
        <v>32</v>
      </c>
      <c r="D56" s="64">
        <v>29</v>
      </c>
      <c r="E56" s="64">
        <v>32</v>
      </c>
      <c r="F56" s="64">
        <v>30</v>
      </c>
      <c r="G56" s="64">
        <v>33</v>
      </c>
      <c r="H56" s="64">
        <v>31</v>
      </c>
      <c r="I56" s="64">
        <v>34</v>
      </c>
      <c r="J56" s="64">
        <v>31</v>
      </c>
      <c r="K56" s="64">
        <v>25</v>
      </c>
      <c r="L56" s="64">
        <v>31</v>
      </c>
      <c r="M56" s="65">
        <v>33</v>
      </c>
      <c r="N56" s="63">
        <f t="shared" si="0"/>
        <v>31.083333333333332</v>
      </c>
    </row>
    <row r="57" spans="1:14" ht="12" customHeight="1" x14ac:dyDescent="0.2">
      <c r="A57" s="62" t="str">
        <f>'Pregnant Women Participating'!A57</f>
        <v>San Felipe Pueblo, NM</v>
      </c>
      <c r="B57" s="63">
        <v>11</v>
      </c>
      <c r="C57" s="64">
        <v>10</v>
      </c>
      <c r="D57" s="64">
        <v>5</v>
      </c>
      <c r="E57" s="64">
        <v>9</v>
      </c>
      <c r="F57" s="64">
        <v>9</v>
      </c>
      <c r="G57" s="64">
        <v>7</v>
      </c>
      <c r="H57" s="64">
        <v>8</v>
      </c>
      <c r="I57" s="64">
        <v>6</v>
      </c>
      <c r="J57" s="64">
        <v>10</v>
      </c>
      <c r="K57" s="64">
        <v>9</v>
      </c>
      <c r="L57" s="64">
        <v>10</v>
      </c>
      <c r="M57" s="65">
        <v>9</v>
      </c>
      <c r="N57" s="63">
        <f t="shared" si="0"/>
        <v>8.5833333333333339</v>
      </c>
    </row>
    <row r="58" spans="1:14" ht="12" customHeight="1" x14ac:dyDescent="0.2">
      <c r="A58" s="62" t="str">
        <f>'Pregnant Women Participating'!A58</f>
        <v>Santo Domingo Tribe, NM</v>
      </c>
      <c r="B58" s="63">
        <v>5</v>
      </c>
      <c r="C58" s="64">
        <v>5</v>
      </c>
      <c r="D58" s="64">
        <v>5</v>
      </c>
      <c r="E58" s="64">
        <v>8</v>
      </c>
      <c r="F58" s="64">
        <v>4</v>
      </c>
      <c r="G58" s="64">
        <v>5</v>
      </c>
      <c r="H58" s="64">
        <v>5</v>
      </c>
      <c r="I58" s="64">
        <v>4</v>
      </c>
      <c r="J58" s="64">
        <v>2</v>
      </c>
      <c r="K58" s="64">
        <v>3</v>
      </c>
      <c r="L58" s="64">
        <v>6</v>
      </c>
      <c r="M58" s="65">
        <v>3</v>
      </c>
      <c r="N58" s="63">
        <f t="shared" si="0"/>
        <v>4.583333333333333</v>
      </c>
    </row>
    <row r="59" spans="1:14" ht="12" customHeight="1" x14ac:dyDescent="0.2">
      <c r="A59" s="62" t="str">
        <f>'Pregnant Women Participating'!A59</f>
        <v>Zuni Pueblo, NM</v>
      </c>
      <c r="B59" s="63">
        <v>13</v>
      </c>
      <c r="C59" s="64">
        <v>12</v>
      </c>
      <c r="D59" s="64">
        <v>9</v>
      </c>
      <c r="E59" s="64">
        <v>10</v>
      </c>
      <c r="F59" s="64">
        <v>9</v>
      </c>
      <c r="G59" s="64">
        <v>9</v>
      </c>
      <c r="H59" s="64">
        <v>8</v>
      </c>
      <c r="I59" s="64">
        <v>8</v>
      </c>
      <c r="J59" s="64">
        <v>7</v>
      </c>
      <c r="K59" s="64">
        <v>10</v>
      </c>
      <c r="L59" s="64">
        <v>10</v>
      </c>
      <c r="M59" s="65">
        <v>12</v>
      </c>
      <c r="N59" s="63">
        <f t="shared" si="0"/>
        <v>9.75</v>
      </c>
    </row>
    <row r="60" spans="1:14" ht="12" customHeight="1" x14ac:dyDescent="0.2">
      <c r="A60" s="62" t="str">
        <f>'Pregnant Women Participating'!A60</f>
        <v>Cherokee Nation, OK</v>
      </c>
      <c r="B60" s="63">
        <v>133</v>
      </c>
      <c r="C60" s="64">
        <v>128</v>
      </c>
      <c r="D60" s="64">
        <v>126</v>
      </c>
      <c r="E60" s="64">
        <v>115</v>
      </c>
      <c r="F60" s="64">
        <v>124</v>
      </c>
      <c r="G60" s="64">
        <v>126</v>
      </c>
      <c r="H60" s="64">
        <v>130</v>
      </c>
      <c r="I60" s="64">
        <v>133</v>
      </c>
      <c r="J60" s="64">
        <v>127</v>
      </c>
      <c r="K60" s="64">
        <v>129</v>
      </c>
      <c r="L60" s="64">
        <v>113</v>
      </c>
      <c r="M60" s="65">
        <v>120</v>
      </c>
      <c r="N60" s="63">
        <f t="shared" si="0"/>
        <v>125.33333333333333</v>
      </c>
    </row>
    <row r="61" spans="1:14" ht="12" customHeight="1" x14ac:dyDescent="0.2">
      <c r="A61" s="62" t="str">
        <f>'Pregnant Women Participating'!A61</f>
        <v>Chickasaw Nation, OK</v>
      </c>
      <c r="B61" s="63">
        <v>83</v>
      </c>
      <c r="C61" s="64">
        <v>81</v>
      </c>
      <c r="D61" s="64">
        <v>82</v>
      </c>
      <c r="E61" s="64">
        <v>83</v>
      </c>
      <c r="F61" s="64">
        <v>81</v>
      </c>
      <c r="G61" s="64">
        <v>80</v>
      </c>
      <c r="H61" s="64">
        <v>82</v>
      </c>
      <c r="I61" s="64">
        <v>74</v>
      </c>
      <c r="J61" s="64">
        <v>76</v>
      </c>
      <c r="K61" s="64">
        <v>84</v>
      </c>
      <c r="L61" s="64">
        <v>81</v>
      </c>
      <c r="M61" s="65">
        <v>95</v>
      </c>
      <c r="N61" s="63">
        <f t="shared" si="0"/>
        <v>81.833333333333329</v>
      </c>
    </row>
    <row r="62" spans="1:14" ht="12" customHeight="1" x14ac:dyDescent="0.2">
      <c r="A62" s="62" t="str">
        <f>'Pregnant Women Participating'!A62</f>
        <v>Choctaw Nation, OK</v>
      </c>
      <c r="B62" s="63">
        <v>104</v>
      </c>
      <c r="C62" s="64">
        <v>104</v>
      </c>
      <c r="D62" s="64">
        <v>100</v>
      </c>
      <c r="E62" s="64">
        <v>92</v>
      </c>
      <c r="F62" s="64">
        <v>90</v>
      </c>
      <c r="G62" s="64">
        <v>89</v>
      </c>
      <c r="H62" s="64">
        <v>77</v>
      </c>
      <c r="I62" s="64">
        <v>78</v>
      </c>
      <c r="J62" s="64">
        <v>87</v>
      </c>
      <c r="K62" s="64">
        <v>83</v>
      </c>
      <c r="L62" s="64">
        <v>94</v>
      </c>
      <c r="M62" s="65">
        <v>97</v>
      </c>
      <c r="N62" s="63">
        <f t="shared" si="0"/>
        <v>91.25</v>
      </c>
    </row>
    <row r="63" spans="1:14" ht="12" customHeight="1" x14ac:dyDescent="0.2">
      <c r="A63" s="62" t="str">
        <f>'Pregnant Women Participating'!A63</f>
        <v>Citizen Potawatomi Nation, OK</v>
      </c>
      <c r="B63" s="63">
        <v>55</v>
      </c>
      <c r="C63" s="64">
        <v>57</v>
      </c>
      <c r="D63" s="64">
        <v>54</v>
      </c>
      <c r="E63" s="64">
        <v>56</v>
      </c>
      <c r="F63" s="64">
        <v>50</v>
      </c>
      <c r="G63" s="64">
        <v>49</v>
      </c>
      <c r="H63" s="64">
        <v>54</v>
      </c>
      <c r="I63" s="64">
        <v>55</v>
      </c>
      <c r="J63" s="64">
        <v>55</v>
      </c>
      <c r="K63" s="64">
        <v>50</v>
      </c>
      <c r="L63" s="64">
        <v>50</v>
      </c>
      <c r="M63" s="65">
        <v>46</v>
      </c>
      <c r="N63" s="63">
        <f t="shared" si="0"/>
        <v>52.583333333333336</v>
      </c>
    </row>
    <row r="64" spans="1:14" ht="12" customHeight="1" x14ac:dyDescent="0.2">
      <c r="A64" s="62" t="str">
        <f>'Pregnant Women Participating'!A64</f>
        <v>Inter-Tribal Council, OK</v>
      </c>
      <c r="B64" s="63">
        <v>9</v>
      </c>
      <c r="C64" s="64">
        <v>11</v>
      </c>
      <c r="D64" s="64">
        <v>10</v>
      </c>
      <c r="E64" s="64">
        <v>16</v>
      </c>
      <c r="F64" s="64">
        <v>11</v>
      </c>
      <c r="G64" s="64">
        <v>12</v>
      </c>
      <c r="H64" s="64">
        <v>13</v>
      </c>
      <c r="I64" s="64">
        <v>15</v>
      </c>
      <c r="J64" s="64">
        <v>17</v>
      </c>
      <c r="K64" s="64">
        <v>18</v>
      </c>
      <c r="L64" s="64">
        <v>21</v>
      </c>
      <c r="M64" s="65">
        <v>21</v>
      </c>
      <c r="N64" s="63">
        <f t="shared" si="0"/>
        <v>14.5</v>
      </c>
    </row>
    <row r="65" spans="1:14" ht="12" customHeight="1" x14ac:dyDescent="0.2">
      <c r="A65" s="62" t="str">
        <f>'Pregnant Women Participating'!A65</f>
        <v>Muscogee Creek Nation, OK</v>
      </c>
      <c r="B65" s="63">
        <v>34</v>
      </c>
      <c r="C65" s="64">
        <v>28</v>
      </c>
      <c r="D65" s="64">
        <v>42</v>
      </c>
      <c r="E65" s="64">
        <v>44</v>
      </c>
      <c r="F65" s="64">
        <v>35</v>
      </c>
      <c r="G65" s="64">
        <v>29</v>
      </c>
      <c r="H65" s="64">
        <v>37</v>
      </c>
      <c r="I65" s="64">
        <v>44</v>
      </c>
      <c r="J65" s="64">
        <v>49</v>
      </c>
      <c r="K65" s="64">
        <v>45</v>
      </c>
      <c r="L65" s="64">
        <v>46</v>
      </c>
      <c r="M65" s="65">
        <v>47</v>
      </c>
      <c r="N65" s="63">
        <f t="shared" si="0"/>
        <v>40</v>
      </c>
    </row>
    <row r="66" spans="1:14" ht="12" customHeight="1" x14ac:dyDescent="0.2">
      <c r="A66" s="62" t="str">
        <f>'Pregnant Women Participating'!A66</f>
        <v>Osage Tribal Council, OK</v>
      </c>
      <c r="B66" s="63">
        <v>163</v>
      </c>
      <c r="C66" s="64">
        <v>143</v>
      </c>
      <c r="D66" s="64">
        <v>140</v>
      </c>
      <c r="E66" s="64">
        <v>145</v>
      </c>
      <c r="F66" s="64">
        <v>137</v>
      </c>
      <c r="G66" s="64">
        <v>125</v>
      </c>
      <c r="H66" s="64">
        <v>121</v>
      </c>
      <c r="I66" s="64">
        <v>118</v>
      </c>
      <c r="J66" s="64">
        <v>126</v>
      </c>
      <c r="K66" s="64">
        <v>116</v>
      </c>
      <c r="L66" s="64">
        <v>106</v>
      </c>
      <c r="M66" s="65">
        <v>121</v>
      </c>
      <c r="N66" s="63">
        <f t="shared" si="0"/>
        <v>130.08333333333334</v>
      </c>
    </row>
    <row r="67" spans="1:14" ht="12" customHeight="1" x14ac:dyDescent="0.2">
      <c r="A67" s="62" t="str">
        <f>'Pregnant Women Participating'!A67</f>
        <v>Otoe-Missouria Tribe, OK</v>
      </c>
      <c r="B67" s="63">
        <v>9</v>
      </c>
      <c r="C67" s="64">
        <v>12</v>
      </c>
      <c r="D67" s="64">
        <v>14</v>
      </c>
      <c r="E67" s="64">
        <v>14</v>
      </c>
      <c r="F67" s="64">
        <v>7</v>
      </c>
      <c r="G67" s="64">
        <v>10</v>
      </c>
      <c r="H67" s="64">
        <v>13</v>
      </c>
      <c r="I67" s="64">
        <v>11</v>
      </c>
      <c r="J67" s="64">
        <v>10</v>
      </c>
      <c r="K67" s="64">
        <v>9</v>
      </c>
      <c r="L67" s="64">
        <v>9</v>
      </c>
      <c r="M67" s="65">
        <v>13</v>
      </c>
      <c r="N67" s="63">
        <f t="shared" si="0"/>
        <v>10.916666666666666</v>
      </c>
    </row>
    <row r="68" spans="1:14" ht="12" customHeight="1" x14ac:dyDescent="0.2">
      <c r="A68" s="62" t="str">
        <f>'Pregnant Women Participating'!A68</f>
        <v>Wichita, Caddo &amp; Delaware (WCD), OK</v>
      </c>
      <c r="B68" s="63">
        <v>128</v>
      </c>
      <c r="C68" s="64">
        <v>135</v>
      </c>
      <c r="D68" s="64">
        <v>132</v>
      </c>
      <c r="E68" s="64">
        <v>133</v>
      </c>
      <c r="F68" s="64">
        <v>136</v>
      </c>
      <c r="G68" s="64">
        <v>145</v>
      </c>
      <c r="H68" s="64">
        <v>158</v>
      </c>
      <c r="I68" s="64">
        <v>142</v>
      </c>
      <c r="J68" s="64">
        <v>130</v>
      </c>
      <c r="K68" s="64">
        <v>139</v>
      </c>
      <c r="L68" s="64">
        <v>132</v>
      </c>
      <c r="M68" s="65">
        <v>143</v>
      </c>
      <c r="N68" s="63">
        <f t="shared" si="0"/>
        <v>137.75</v>
      </c>
    </row>
    <row r="69" spans="1:14" s="70" customFormat="1" ht="24.75" customHeight="1" x14ac:dyDescent="0.2">
      <c r="A69" s="66" t="str">
        <f>'Pregnant Women Participating'!A69</f>
        <v>Southwest Region</v>
      </c>
      <c r="B69" s="67">
        <v>110039</v>
      </c>
      <c r="C69" s="68">
        <v>109151</v>
      </c>
      <c r="D69" s="68">
        <v>109118</v>
      </c>
      <c r="E69" s="68">
        <v>109312</v>
      </c>
      <c r="F69" s="68">
        <v>109138</v>
      </c>
      <c r="G69" s="68">
        <v>109151</v>
      </c>
      <c r="H69" s="68">
        <v>108590</v>
      </c>
      <c r="I69" s="68">
        <v>108384</v>
      </c>
      <c r="J69" s="68">
        <v>107466</v>
      </c>
      <c r="K69" s="68">
        <v>107864</v>
      </c>
      <c r="L69" s="68">
        <v>107385</v>
      </c>
      <c r="M69" s="69">
        <v>107734</v>
      </c>
      <c r="N69" s="67">
        <f t="shared" si="0"/>
        <v>108611</v>
      </c>
    </row>
    <row r="70" spans="1:14" ht="12" customHeight="1" x14ac:dyDescent="0.2">
      <c r="A70" s="62" t="str">
        <f>'Pregnant Women Participating'!A70</f>
        <v>Colorado</v>
      </c>
      <c r="B70" s="63">
        <v>4143</v>
      </c>
      <c r="C70" s="64">
        <v>4127</v>
      </c>
      <c r="D70" s="64">
        <v>4131</v>
      </c>
      <c r="E70" s="64">
        <v>4147</v>
      </c>
      <c r="F70" s="64">
        <v>4071</v>
      </c>
      <c r="G70" s="64">
        <v>4146</v>
      </c>
      <c r="H70" s="64">
        <v>4217</v>
      </c>
      <c r="I70" s="64">
        <v>4295</v>
      </c>
      <c r="J70" s="64">
        <v>4266</v>
      </c>
      <c r="K70" s="64">
        <v>4339</v>
      </c>
      <c r="L70" s="64">
        <v>4385</v>
      </c>
      <c r="M70" s="65">
        <v>4459</v>
      </c>
      <c r="N70" s="63">
        <f t="shared" si="0"/>
        <v>4227.166666666667</v>
      </c>
    </row>
    <row r="71" spans="1:14" ht="12" customHeight="1" x14ac:dyDescent="0.2">
      <c r="A71" s="62" t="str">
        <f>'Pregnant Women Participating'!A71</f>
        <v>Kansas</v>
      </c>
      <c r="B71" s="63">
        <v>1956</v>
      </c>
      <c r="C71" s="64">
        <v>1933</v>
      </c>
      <c r="D71" s="64">
        <v>1899</v>
      </c>
      <c r="E71" s="64">
        <v>1892</v>
      </c>
      <c r="F71" s="64">
        <v>1893</v>
      </c>
      <c r="G71" s="64">
        <v>1871</v>
      </c>
      <c r="H71" s="64">
        <v>1903</v>
      </c>
      <c r="I71" s="64">
        <v>1964</v>
      </c>
      <c r="J71" s="64">
        <v>1939</v>
      </c>
      <c r="K71" s="64">
        <v>1963</v>
      </c>
      <c r="L71" s="64">
        <v>1925</v>
      </c>
      <c r="M71" s="65">
        <v>2000</v>
      </c>
      <c r="N71" s="63">
        <f t="shared" si="0"/>
        <v>1928.1666666666667</v>
      </c>
    </row>
    <row r="72" spans="1:14" ht="12" customHeight="1" x14ac:dyDescent="0.2">
      <c r="A72" s="62" t="str">
        <f>'Pregnant Women Participating'!A72</f>
        <v>Missouri</v>
      </c>
      <c r="B72" s="63">
        <v>3939</v>
      </c>
      <c r="C72" s="64">
        <v>3839</v>
      </c>
      <c r="D72" s="64">
        <v>3768</v>
      </c>
      <c r="E72" s="64">
        <v>3839</v>
      </c>
      <c r="F72" s="64">
        <v>3703</v>
      </c>
      <c r="G72" s="64">
        <v>3660</v>
      </c>
      <c r="H72" s="64">
        <v>3729</v>
      </c>
      <c r="I72" s="64">
        <v>3778</v>
      </c>
      <c r="J72" s="64">
        <v>3744</v>
      </c>
      <c r="K72" s="64">
        <v>3872</v>
      </c>
      <c r="L72" s="64">
        <v>3796</v>
      </c>
      <c r="M72" s="65">
        <v>3840</v>
      </c>
      <c r="N72" s="63">
        <f t="shared" si="0"/>
        <v>3792.25</v>
      </c>
    </row>
    <row r="73" spans="1:14" ht="12" customHeight="1" x14ac:dyDescent="0.2">
      <c r="A73" s="62" t="str">
        <f>'Pregnant Women Participating'!A73</f>
        <v>Montana</v>
      </c>
      <c r="B73" s="63">
        <v>371</v>
      </c>
      <c r="C73" s="64">
        <v>348</v>
      </c>
      <c r="D73" s="64">
        <v>346</v>
      </c>
      <c r="E73" s="64">
        <v>339</v>
      </c>
      <c r="F73" s="64">
        <v>358</v>
      </c>
      <c r="G73" s="64">
        <v>379</v>
      </c>
      <c r="H73" s="64">
        <v>368</v>
      </c>
      <c r="I73" s="64">
        <v>389</v>
      </c>
      <c r="J73" s="64">
        <v>375</v>
      </c>
      <c r="K73" s="64">
        <v>369</v>
      </c>
      <c r="L73" s="64">
        <v>376</v>
      </c>
      <c r="M73" s="65">
        <v>397</v>
      </c>
      <c r="N73" s="63">
        <f t="shared" si="0"/>
        <v>367.91666666666669</v>
      </c>
    </row>
    <row r="74" spans="1:14" ht="12" customHeight="1" x14ac:dyDescent="0.2">
      <c r="A74" s="62" t="str">
        <f>'Pregnant Women Participating'!A74</f>
        <v>Nebraska</v>
      </c>
      <c r="B74" s="63">
        <v>1875</v>
      </c>
      <c r="C74" s="64">
        <v>1830</v>
      </c>
      <c r="D74" s="64">
        <v>1770</v>
      </c>
      <c r="E74" s="64">
        <v>1749</v>
      </c>
      <c r="F74" s="64">
        <v>1672</v>
      </c>
      <c r="G74" s="64">
        <v>1635</v>
      </c>
      <c r="H74" s="64">
        <v>1613</v>
      </c>
      <c r="I74" s="64">
        <v>1592</v>
      </c>
      <c r="J74" s="64">
        <v>1559</v>
      </c>
      <c r="K74" s="64">
        <v>1532</v>
      </c>
      <c r="L74" s="64">
        <v>1534</v>
      </c>
      <c r="M74" s="65">
        <v>1505</v>
      </c>
      <c r="N74" s="63">
        <f t="shared" si="0"/>
        <v>1655.5</v>
      </c>
    </row>
    <row r="75" spans="1:14" ht="12" customHeight="1" x14ac:dyDescent="0.2">
      <c r="A75" s="62" t="str">
        <f>'Pregnant Women Participating'!A75</f>
        <v>North Dakota</v>
      </c>
      <c r="B75" s="63">
        <v>322</v>
      </c>
      <c r="C75" s="64">
        <v>301</v>
      </c>
      <c r="D75" s="64">
        <v>300</v>
      </c>
      <c r="E75" s="64">
        <v>290</v>
      </c>
      <c r="F75" s="64">
        <v>295</v>
      </c>
      <c r="G75" s="64">
        <v>297</v>
      </c>
      <c r="H75" s="64">
        <v>307</v>
      </c>
      <c r="I75" s="64">
        <v>308</v>
      </c>
      <c r="J75" s="64">
        <v>295</v>
      </c>
      <c r="K75" s="64">
        <v>311</v>
      </c>
      <c r="L75" s="64">
        <v>312</v>
      </c>
      <c r="M75" s="65">
        <v>301</v>
      </c>
      <c r="N75" s="63">
        <f t="shared" si="0"/>
        <v>303.25</v>
      </c>
    </row>
    <row r="76" spans="1:14" ht="12" customHeight="1" x14ac:dyDescent="0.2">
      <c r="A76" s="62" t="str">
        <f>'Pregnant Women Participating'!A76</f>
        <v>South Dakota</v>
      </c>
      <c r="B76" s="63">
        <v>610</v>
      </c>
      <c r="C76" s="64">
        <v>596</v>
      </c>
      <c r="D76" s="64">
        <v>556</v>
      </c>
      <c r="E76" s="64">
        <v>559</v>
      </c>
      <c r="F76" s="64">
        <v>597</v>
      </c>
      <c r="G76" s="64">
        <v>610</v>
      </c>
      <c r="H76" s="64">
        <v>608</v>
      </c>
      <c r="I76" s="64">
        <v>591</v>
      </c>
      <c r="J76" s="64">
        <v>595</v>
      </c>
      <c r="K76" s="64">
        <v>612</v>
      </c>
      <c r="L76" s="64">
        <v>604</v>
      </c>
      <c r="M76" s="65">
        <v>608</v>
      </c>
      <c r="N76" s="63">
        <f t="shared" si="0"/>
        <v>595.5</v>
      </c>
    </row>
    <row r="77" spans="1:14" ht="12" customHeight="1" x14ac:dyDescent="0.2">
      <c r="A77" s="62" t="str">
        <f>'Pregnant Women Participating'!A77</f>
        <v>Wyoming</v>
      </c>
      <c r="B77" s="63">
        <v>185</v>
      </c>
      <c r="C77" s="64">
        <v>196</v>
      </c>
      <c r="D77" s="64">
        <v>193</v>
      </c>
      <c r="E77" s="64">
        <v>183</v>
      </c>
      <c r="F77" s="64">
        <v>177</v>
      </c>
      <c r="G77" s="64">
        <v>180</v>
      </c>
      <c r="H77" s="64">
        <v>189</v>
      </c>
      <c r="I77" s="64">
        <v>196</v>
      </c>
      <c r="J77" s="64">
        <v>193</v>
      </c>
      <c r="K77" s="64">
        <v>194</v>
      </c>
      <c r="L77" s="64">
        <v>195</v>
      </c>
      <c r="M77" s="65">
        <v>205</v>
      </c>
      <c r="N77" s="63">
        <f t="shared" si="0"/>
        <v>190.5</v>
      </c>
    </row>
    <row r="78" spans="1:14" ht="12" customHeight="1" x14ac:dyDescent="0.2">
      <c r="A78" s="62" t="str">
        <f>'Pregnant Women Participating'!A78</f>
        <v>Ute Mountain Ute Tribe, CO</v>
      </c>
      <c r="B78" s="63">
        <v>9</v>
      </c>
      <c r="C78" s="64">
        <v>5</v>
      </c>
      <c r="D78" s="64">
        <v>3</v>
      </c>
      <c r="E78" s="64">
        <v>2</v>
      </c>
      <c r="F78" s="64">
        <v>3</v>
      </c>
      <c r="G78" s="64">
        <v>4</v>
      </c>
      <c r="H78" s="64">
        <v>6</v>
      </c>
      <c r="I78" s="64">
        <v>5</v>
      </c>
      <c r="J78" s="64">
        <v>5</v>
      </c>
      <c r="K78" s="64">
        <v>4</v>
      </c>
      <c r="L78" s="64">
        <v>5</v>
      </c>
      <c r="M78" s="65">
        <v>8</v>
      </c>
      <c r="N78" s="63">
        <f t="shared" si="0"/>
        <v>4.916666666666667</v>
      </c>
    </row>
    <row r="79" spans="1:14" ht="12" customHeight="1" x14ac:dyDescent="0.2">
      <c r="A79" s="62" t="str">
        <f>'Pregnant Women Participating'!A79</f>
        <v>Omaha Sioux, NE</v>
      </c>
      <c r="B79" s="63">
        <v>3</v>
      </c>
      <c r="C79" s="64">
        <v>3</v>
      </c>
      <c r="D79" s="64">
        <v>3</v>
      </c>
      <c r="E79" s="64">
        <v>4</v>
      </c>
      <c r="F79" s="64">
        <v>5</v>
      </c>
      <c r="G79" s="64">
        <v>4</v>
      </c>
      <c r="H79" s="64">
        <v>5</v>
      </c>
      <c r="I79" s="64">
        <v>6</v>
      </c>
      <c r="J79" s="64">
        <v>7</v>
      </c>
      <c r="K79" s="64">
        <v>7</v>
      </c>
      <c r="L79" s="64">
        <v>6</v>
      </c>
      <c r="M79" s="65">
        <v>4</v>
      </c>
      <c r="N79" s="63">
        <f t="shared" si="0"/>
        <v>4.75</v>
      </c>
    </row>
    <row r="80" spans="1:14" ht="12" customHeight="1" x14ac:dyDescent="0.2">
      <c r="A80" s="62" t="str">
        <f>'Pregnant Women Participating'!A80</f>
        <v>Santee Sioux, NE</v>
      </c>
      <c r="B80" s="63">
        <v>0</v>
      </c>
      <c r="C80" s="64">
        <v>0</v>
      </c>
      <c r="D80" s="64">
        <v>0</v>
      </c>
      <c r="E80" s="64">
        <v>0</v>
      </c>
      <c r="F80" s="64">
        <v>0</v>
      </c>
      <c r="G80" s="64">
        <v>0</v>
      </c>
      <c r="H80" s="64">
        <v>0</v>
      </c>
      <c r="I80" s="64">
        <v>0</v>
      </c>
      <c r="J80" s="64">
        <v>0</v>
      </c>
      <c r="K80" s="64">
        <v>0</v>
      </c>
      <c r="L80" s="64">
        <v>0</v>
      </c>
      <c r="M80" s="65">
        <v>0</v>
      </c>
      <c r="N80" s="63" t="str">
        <f t="shared" si="0"/>
        <v>0</v>
      </c>
    </row>
    <row r="81" spans="1:14" ht="12" customHeight="1" x14ac:dyDescent="0.2">
      <c r="A81" s="62" t="str">
        <f>'Pregnant Women Participating'!A81</f>
        <v>Winnebago Tribe, NE</v>
      </c>
      <c r="B81" s="63">
        <v>1</v>
      </c>
      <c r="C81" s="64">
        <v>1</v>
      </c>
      <c r="D81" s="64">
        <v>1</v>
      </c>
      <c r="E81" s="64">
        <v>0</v>
      </c>
      <c r="F81" s="64">
        <v>0</v>
      </c>
      <c r="G81" s="64">
        <v>0</v>
      </c>
      <c r="H81" s="64">
        <v>0</v>
      </c>
      <c r="I81" s="64">
        <v>0</v>
      </c>
      <c r="J81" s="64">
        <v>0</v>
      </c>
      <c r="K81" s="64">
        <v>0</v>
      </c>
      <c r="L81" s="64">
        <v>1</v>
      </c>
      <c r="M81" s="65">
        <v>1</v>
      </c>
      <c r="N81" s="63">
        <f t="shared" si="0"/>
        <v>0.41666666666666669</v>
      </c>
    </row>
    <row r="82" spans="1:14" ht="12" customHeight="1" x14ac:dyDescent="0.2">
      <c r="A82" s="62" t="str">
        <f>'Pregnant Women Participating'!A82</f>
        <v>Standing Rock Sioux Tribe, ND</v>
      </c>
      <c r="B82" s="63">
        <v>2</v>
      </c>
      <c r="C82" s="64">
        <v>3</v>
      </c>
      <c r="D82" s="64">
        <v>4</v>
      </c>
      <c r="E82" s="64">
        <v>2</v>
      </c>
      <c r="F82" s="64">
        <v>2</v>
      </c>
      <c r="G82" s="64">
        <v>3</v>
      </c>
      <c r="H82" s="64">
        <v>3</v>
      </c>
      <c r="I82" s="64">
        <v>3</v>
      </c>
      <c r="J82" s="64">
        <v>2</v>
      </c>
      <c r="K82" s="64">
        <v>2</v>
      </c>
      <c r="L82" s="64">
        <v>4</v>
      </c>
      <c r="M82" s="65">
        <v>2</v>
      </c>
      <c r="N82" s="63">
        <f t="shared" si="0"/>
        <v>2.6666666666666665</v>
      </c>
    </row>
    <row r="83" spans="1:14" ht="12" customHeight="1" x14ac:dyDescent="0.2">
      <c r="A83" s="62" t="str">
        <f>'Pregnant Women Participating'!A83</f>
        <v>Three Affiliated Tribes, ND</v>
      </c>
      <c r="B83" s="63">
        <v>0</v>
      </c>
      <c r="C83" s="64">
        <v>1</v>
      </c>
      <c r="D83" s="64">
        <v>1</v>
      </c>
      <c r="E83" s="64">
        <v>1</v>
      </c>
      <c r="F83" s="64">
        <v>1</v>
      </c>
      <c r="G83" s="64">
        <v>2</v>
      </c>
      <c r="H83" s="64">
        <v>2</v>
      </c>
      <c r="I83" s="64">
        <v>1</v>
      </c>
      <c r="J83" s="64">
        <v>0</v>
      </c>
      <c r="K83" s="64">
        <v>1</v>
      </c>
      <c r="L83" s="64">
        <v>1</v>
      </c>
      <c r="M83" s="65">
        <v>3</v>
      </c>
      <c r="N83" s="63">
        <f t="shared" si="0"/>
        <v>1.1666666666666667</v>
      </c>
    </row>
    <row r="84" spans="1:14" ht="12" customHeight="1" x14ac:dyDescent="0.2">
      <c r="A84" s="62" t="str">
        <f>'Pregnant Women Participating'!A84</f>
        <v>Cheyenne River Sioux, SD</v>
      </c>
      <c r="B84" s="63">
        <v>5</v>
      </c>
      <c r="C84" s="64">
        <v>4</v>
      </c>
      <c r="D84" s="64">
        <v>5</v>
      </c>
      <c r="E84" s="64">
        <v>7</v>
      </c>
      <c r="F84" s="64">
        <v>6</v>
      </c>
      <c r="G84" s="64">
        <v>7</v>
      </c>
      <c r="H84" s="64">
        <v>4</v>
      </c>
      <c r="I84" s="64">
        <v>3</v>
      </c>
      <c r="J84" s="64">
        <v>4</v>
      </c>
      <c r="K84" s="64">
        <v>10</v>
      </c>
      <c r="L84" s="64">
        <v>6</v>
      </c>
      <c r="M84" s="65">
        <v>9</v>
      </c>
      <c r="N84" s="63">
        <f t="shared" si="0"/>
        <v>5.833333333333333</v>
      </c>
    </row>
    <row r="85" spans="1:14" ht="12" customHeight="1" x14ac:dyDescent="0.2">
      <c r="A85" s="62" t="str">
        <f>'Pregnant Women Participating'!A85</f>
        <v>Rosebud Sioux, SD</v>
      </c>
      <c r="B85" s="63">
        <v>31</v>
      </c>
      <c r="C85" s="64">
        <v>35</v>
      </c>
      <c r="D85" s="64">
        <v>29</v>
      </c>
      <c r="E85" s="64">
        <v>24</v>
      </c>
      <c r="F85" s="64">
        <v>18</v>
      </c>
      <c r="G85" s="64">
        <v>19</v>
      </c>
      <c r="H85" s="64">
        <v>19</v>
      </c>
      <c r="I85" s="64">
        <v>22</v>
      </c>
      <c r="J85" s="64">
        <v>18</v>
      </c>
      <c r="K85" s="64">
        <v>21</v>
      </c>
      <c r="L85" s="64">
        <v>26</v>
      </c>
      <c r="M85" s="65">
        <v>29</v>
      </c>
      <c r="N85" s="63">
        <f t="shared" si="0"/>
        <v>24.25</v>
      </c>
    </row>
    <row r="86" spans="1:14" ht="12" customHeight="1" x14ac:dyDescent="0.2">
      <c r="A86" s="62" t="str">
        <f>'Pregnant Women Participating'!A86</f>
        <v>Northern Arapahoe, WY</v>
      </c>
      <c r="B86" s="63">
        <v>7</v>
      </c>
      <c r="C86" s="64">
        <v>9</v>
      </c>
      <c r="D86" s="64">
        <v>12</v>
      </c>
      <c r="E86" s="64">
        <v>12</v>
      </c>
      <c r="F86" s="64">
        <v>14</v>
      </c>
      <c r="G86" s="64">
        <v>13</v>
      </c>
      <c r="H86" s="64">
        <v>12</v>
      </c>
      <c r="I86" s="64">
        <v>12</v>
      </c>
      <c r="J86" s="64">
        <v>14</v>
      </c>
      <c r="K86" s="64">
        <v>18</v>
      </c>
      <c r="L86" s="64">
        <v>17</v>
      </c>
      <c r="M86" s="65">
        <v>15</v>
      </c>
      <c r="N86" s="63">
        <f t="shared" si="0"/>
        <v>12.916666666666666</v>
      </c>
    </row>
    <row r="87" spans="1:14" ht="12" customHeight="1" x14ac:dyDescent="0.2">
      <c r="A87" s="62" t="str">
        <f>'Pregnant Women Participating'!A87</f>
        <v>Shoshone Tribe, WY</v>
      </c>
      <c r="B87" s="63">
        <v>2</v>
      </c>
      <c r="C87" s="64">
        <v>3</v>
      </c>
      <c r="D87" s="64">
        <v>2</v>
      </c>
      <c r="E87" s="64">
        <v>2</v>
      </c>
      <c r="F87" s="64">
        <v>1</v>
      </c>
      <c r="G87" s="64">
        <v>1</v>
      </c>
      <c r="H87" s="64">
        <v>1</v>
      </c>
      <c r="I87" s="64">
        <v>1</v>
      </c>
      <c r="J87" s="64">
        <v>1</v>
      </c>
      <c r="K87" s="64">
        <v>1</v>
      </c>
      <c r="L87" s="64">
        <v>1</v>
      </c>
      <c r="M87" s="65">
        <v>0</v>
      </c>
      <c r="N87" s="63">
        <f t="shared" si="0"/>
        <v>1.3333333333333333</v>
      </c>
    </row>
    <row r="88" spans="1:14" s="70" customFormat="1" ht="24.75" customHeight="1" x14ac:dyDescent="0.2">
      <c r="A88" s="66" t="str">
        <f>'Pregnant Women Participating'!A88</f>
        <v>Mountain Plains</v>
      </c>
      <c r="B88" s="67">
        <v>13461</v>
      </c>
      <c r="C88" s="68">
        <v>13234</v>
      </c>
      <c r="D88" s="68">
        <v>13023</v>
      </c>
      <c r="E88" s="68">
        <v>13052</v>
      </c>
      <c r="F88" s="68">
        <v>12816</v>
      </c>
      <c r="G88" s="68">
        <v>12831</v>
      </c>
      <c r="H88" s="68">
        <v>12986</v>
      </c>
      <c r="I88" s="68">
        <v>13166</v>
      </c>
      <c r="J88" s="68">
        <v>13017</v>
      </c>
      <c r="K88" s="68">
        <v>13256</v>
      </c>
      <c r="L88" s="68">
        <v>13194</v>
      </c>
      <c r="M88" s="69">
        <v>13386</v>
      </c>
      <c r="N88" s="67">
        <f t="shared" si="0"/>
        <v>13118.5</v>
      </c>
    </row>
    <row r="89" spans="1:14" ht="12" customHeight="1" x14ac:dyDescent="0.2">
      <c r="A89" s="71" t="str">
        <f>'Pregnant Women Participating'!A89</f>
        <v>Alaska</v>
      </c>
      <c r="B89" s="63">
        <v>599</v>
      </c>
      <c r="C89" s="64">
        <v>613</v>
      </c>
      <c r="D89" s="64">
        <v>608</v>
      </c>
      <c r="E89" s="64">
        <v>614</v>
      </c>
      <c r="F89" s="64">
        <v>597</v>
      </c>
      <c r="G89" s="64">
        <v>619</v>
      </c>
      <c r="H89" s="64">
        <v>606</v>
      </c>
      <c r="I89" s="64">
        <v>597</v>
      </c>
      <c r="J89" s="64">
        <v>583</v>
      </c>
      <c r="K89" s="64">
        <v>580</v>
      </c>
      <c r="L89" s="64">
        <v>561</v>
      </c>
      <c r="M89" s="65">
        <v>554</v>
      </c>
      <c r="N89" s="63">
        <f t="shared" si="0"/>
        <v>594.25</v>
      </c>
    </row>
    <row r="90" spans="1:14" ht="12" customHeight="1" x14ac:dyDescent="0.2">
      <c r="A90" s="71" t="str">
        <f>'Pregnant Women Participating'!A90</f>
        <v>American Samoa</v>
      </c>
      <c r="B90" s="63">
        <v>299</v>
      </c>
      <c r="C90" s="64">
        <v>310</v>
      </c>
      <c r="D90" s="64">
        <v>292</v>
      </c>
      <c r="E90" s="64">
        <v>284</v>
      </c>
      <c r="F90" s="64">
        <v>269</v>
      </c>
      <c r="G90" s="64">
        <v>278</v>
      </c>
      <c r="H90" s="64">
        <v>273</v>
      </c>
      <c r="I90" s="64">
        <v>289</v>
      </c>
      <c r="J90" s="64">
        <v>278</v>
      </c>
      <c r="K90" s="64">
        <v>283</v>
      </c>
      <c r="L90" s="64">
        <v>275</v>
      </c>
      <c r="M90" s="65">
        <v>249</v>
      </c>
      <c r="N90" s="63">
        <f t="shared" si="0"/>
        <v>281.58333333333331</v>
      </c>
    </row>
    <row r="91" spans="1:14" ht="12" customHeight="1" x14ac:dyDescent="0.2">
      <c r="A91" s="71" t="str">
        <f>'Pregnant Women Participating'!A91</f>
        <v>California</v>
      </c>
      <c r="B91" s="63">
        <v>45160</v>
      </c>
      <c r="C91" s="64">
        <v>44978</v>
      </c>
      <c r="D91" s="64">
        <v>44975</v>
      </c>
      <c r="E91" s="64">
        <v>45531</v>
      </c>
      <c r="F91" s="64">
        <v>45193</v>
      </c>
      <c r="G91" s="64">
        <v>45267</v>
      </c>
      <c r="H91" s="64">
        <v>44956</v>
      </c>
      <c r="I91" s="64">
        <v>44903</v>
      </c>
      <c r="J91" s="64">
        <v>44419</v>
      </c>
      <c r="K91" s="64">
        <v>44371</v>
      </c>
      <c r="L91" s="64">
        <v>44885</v>
      </c>
      <c r="M91" s="65">
        <v>44725</v>
      </c>
      <c r="N91" s="63">
        <f t="shared" si="0"/>
        <v>44946.916666666664</v>
      </c>
    </row>
    <row r="92" spans="1:14" ht="12" customHeight="1" x14ac:dyDescent="0.2">
      <c r="A92" s="71" t="str">
        <f>'Pregnant Women Participating'!A92</f>
        <v>Guam</v>
      </c>
      <c r="B92" s="63">
        <v>382</v>
      </c>
      <c r="C92" s="64">
        <v>370</v>
      </c>
      <c r="D92" s="64">
        <v>371</v>
      </c>
      <c r="E92" s="64">
        <v>370</v>
      </c>
      <c r="F92" s="64">
        <v>330</v>
      </c>
      <c r="G92" s="64">
        <v>329</v>
      </c>
      <c r="H92" s="64">
        <v>320</v>
      </c>
      <c r="I92" s="64">
        <v>293</v>
      </c>
      <c r="J92" s="64">
        <v>292</v>
      </c>
      <c r="K92" s="64">
        <v>290</v>
      </c>
      <c r="L92" s="64">
        <v>283</v>
      </c>
      <c r="M92" s="65">
        <v>287</v>
      </c>
      <c r="N92" s="63">
        <f t="shared" si="0"/>
        <v>326.41666666666669</v>
      </c>
    </row>
    <row r="93" spans="1:14" ht="12" customHeight="1" x14ac:dyDescent="0.2">
      <c r="A93" s="71" t="str">
        <f>'Pregnant Women Participating'!A93</f>
        <v>Hawaii</v>
      </c>
      <c r="B93" s="63">
        <v>1115</v>
      </c>
      <c r="C93" s="64">
        <v>1103</v>
      </c>
      <c r="D93" s="64">
        <v>1076</v>
      </c>
      <c r="E93" s="64">
        <v>1103</v>
      </c>
      <c r="F93" s="64">
        <v>1091</v>
      </c>
      <c r="G93" s="64">
        <v>1099</v>
      </c>
      <c r="H93" s="64">
        <v>1097</v>
      </c>
      <c r="I93" s="64">
        <v>1074</v>
      </c>
      <c r="J93" s="64">
        <v>1082</v>
      </c>
      <c r="K93" s="64">
        <v>1099</v>
      </c>
      <c r="L93" s="64">
        <v>1071</v>
      </c>
      <c r="M93" s="65">
        <v>1040</v>
      </c>
      <c r="N93" s="63">
        <f t="shared" si="0"/>
        <v>1087.5</v>
      </c>
    </row>
    <row r="94" spans="1:14" ht="12" customHeight="1" x14ac:dyDescent="0.2">
      <c r="A94" s="71" t="str">
        <f>'Pregnant Women Participating'!A94</f>
        <v>Idaho</v>
      </c>
      <c r="B94" s="63">
        <v>1353</v>
      </c>
      <c r="C94" s="64">
        <v>1338</v>
      </c>
      <c r="D94" s="64">
        <v>1331</v>
      </c>
      <c r="E94" s="64">
        <v>1351</v>
      </c>
      <c r="F94" s="64">
        <v>1352</v>
      </c>
      <c r="G94" s="64">
        <v>1342</v>
      </c>
      <c r="H94" s="64">
        <v>1300</v>
      </c>
      <c r="I94" s="64">
        <v>1264</v>
      </c>
      <c r="J94" s="64">
        <v>1225</v>
      </c>
      <c r="K94" s="64">
        <v>1224</v>
      </c>
      <c r="L94" s="64">
        <v>1205</v>
      </c>
      <c r="M94" s="65">
        <v>1347</v>
      </c>
      <c r="N94" s="63">
        <f t="shared" si="0"/>
        <v>1302.6666666666667</v>
      </c>
    </row>
    <row r="95" spans="1:14" ht="12" customHeight="1" x14ac:dyDescent="0.2">
      <c r="A95" s="71" t="str">
        <f>'Pregnant Women Participating'!A95</f>
        <v>Nevada</v>
      </c>
      <c r="B95" s="63">
        <v>2661</v>
      </c>
      <c r="C95" s="64">
        <v>2601</v>
      </c>
      <c r="D95" s="64">
        <v>2621</v>
      </c>
      <c r="E95" s="64">
        <v>2600</v>
      </c>
      <c r="F95" s="64">
        <v>2499</v>
      </c>
      <c r="G95" s="64">
        <v>2512</v>
      </c>
      <c r="H95" s="64">
        <v>2510</v>
      </c>
      <c r="I95" s="64">
        <v>2432</v>
      </c>
      <c r="J95" s="64">
        <v>2337</v>
      </c>
      <c r="K95" s="64">
        <v>2347</v>
      </c>
      <c r="L95" s="64">
        <v>2353</v>
      </c>
      <c r="M95" s="65">
        <v>2379</v>
      </c>
      <c r="N95" s="63">
        <f t="shared" si="0"/>
        <v>2487.6666666666665</v>
      </c>
    </row>
    <row r="96" spans="1:14" ht="12" customHeight="1" x14ac:dyDescent="0.2">
      <c r="A96" s="71" t="str">
        <f>'Pregnant Women Participating'!A96</f>
        <v>Oregon</v>
      </c>
      <c r="B96" s="63">
        <v>2032</v>
      </c>
      <c r="C96" s="64">
        <v>2083</v>
      </c>
      <c r="D96" s="64">
        <v>2166</v>
      </c>
      <c r="E96" s="64">
        <v>2306</v>
      </c>
      <c r="F96" s="64">
        <v>2327</v>
      </c>
      <c r="G96" s="64">
        <v>2337</v>
      </c>
      <c r="H96" s="64">
        <v>2401</v>
      </c>
      <c r="I96" s="64">
        <v>2431</v>
      </c>
      <c r="J96" s="64">
        <v>2477</v>
      </c>
      <c r="K96" s="64">
        <v>2594</v>
      </c>
      <c r="L96" s="64">
        <v>2577</v>
      </c>
      <c r="M96" s="65">
        <v>2695</v>
      </c>
      <c r="N96" s="63">
        <f t="shared" si="0"/>
        <v>2368.8333333333335</v>
      </c>
    </row>
    <row r="97" spans="1:14" ht="12" customHeight="1" x14ac:dyDescent="0.2">
      <c r="A97" s="71" t="str">
        <f>'Pregnant Women Participating'!A97</f>
        <v>Washington</v>
      </c>
      <c r="B97" s="63">
        <v>3163</v>
      </c>
      <c r="C97" s="64">
        <v>3074</v>
      </c>
      <c r="D97" s="64">
        <v>3070</v>
      </c>
      <c r="E97" s="64">
        <v>3194</v>
      </c>
      <c r="F97" s="64">
        <v>3196</v>
      </c>
      <c r="G97" s="64">
        <v>3267</v>
      </c>
      <c r="H97" s="64">
        <v>3261</v>
      </c>
      <c r="I97" s="64">
        <v>3283</v>
      </c>
      <c r="J97" s="64">
        <v>3216</v>
      </c>
      <c r="K97" s="64">
        <v>3262</v>
      </c>
      <c r="L97" s="64">
        <v>3271</v>
      </c>
      <c r="M97" s="65">
        <v>3280</v>
      </c>
      <c r="N97" s="63">
        <f t="shared" si="0"/>
        <v>3211.4166666666665</v>
      </c>
    </row>
    <row r="98" spans="1:14" ht="12" customHeight="1" x14ac:dyDescent="0.2">
      <c r="A98" s="71" t="str">
        <f>'Pregnant Women Participating'!A98</f>
        <v>Northern Marianas</v>
      </c>
      <c r="B98" s="63">
        <v>145</v>
      </c>
      <c r="C98" s="64">
        <v>145</v>
      </c>
      <c r="D98" s="64">
        <v>145</v>
      </c>
      <c r="E98" s="64">
        <v>146</v>
      </c>
      <c r="F98" s="64">
        <v>139</v>
      </c>
      <c r="G98" s="64">
        <v>131</v>
      </c>
      <c r="H98" s="64">
        <v>144</v>
      </c>
      <c r="I98" s="64">
        <v>140</v>
      </c>
      <c r="J98" s="64">
        <v>149</v>
      </c>
      <c r="K98" s="64">
        <v>146</v>
      </c>
      <c r="L98" s="64">
        <v>146</v>
      </c>
      <c r="M98" s="65">
        <v>146</v>
      </c>
      <c r="N98" s="63">
        <f t="shared" si="0"/>
        <v>143.5</v>
      </c>
    </row>
    <row r="99" spans="1:14" ht="12" customHeight="1" x14ac:dyDescent="0.2">
      <c r="A99" s="71" t="str">
        <f>'Pregnant Women Participating'!A99</f>
        <v>Inter-Tribal Council, NV</v>
      </c>
      <c r="B99" s="63">
        <v>16</v>
      </c>
      <c r="C99" s="64">
        <v>17</v>
      </c>
      <c r="D99" s="64">
        <v>15</v>
      </c>
      <c r="E99" s="64">
        <v>15</v>
      </c>
      <c r="F99" s="64">
        <v>14</v>
      </c>
      <c r="G99" s="64">
        <v>19</v>
      </c>
      <c r="H99" s="64">
        <v>23</v>
      </c>
      <c r="I99" s="64">
        <v>17</v>
      </c>
      <c r="J99" s="64">
        <v>17</v>
      </c>
      <c r="K99" s="64">
        <v>12</v>
      </c>
      <c r="L99" s="64">
        <v>13</v>
      </c>
      <c r="M99" s="65">
        <v>14</v>
      </c>
      <c r="N99" s="63">
        <f t="shared" si="0"/>
        <v>16</v>
      </c>
    </row>
    <row r="100" spans="1:14" s="70" customFormat="1" ht="24.75" customHeight="1" x14ac:dyDescent="0.2">
      <c r="A100" s="66" t="str">
        <f>'Pregnant Women Participating'!A100</f>
        <v>Western Region</v>
      </c>
      <c r="B100" s="67">
        <v>56925</v>
      </c>
      <c r="C100" s="68">
        <v>56632</v>
      </c>
      <c r="D100" s="68">
        <v>56670</v>
      </c>
      <c r="E100" s="68">
        <v>57514</v>
      </c>
      <c r="F100" s="68">
        <v>57007</v>
      </c>
      <c r="G100" s="68">
        <v>57200</v>
      </c>
      <c r="H100" s="68">
        <v>56891</v>
      </c>
      <c r="I100" s="68">
        <v>56723</v>
      </c>
      <c r="J100" s="68">
        <v>56075</v>
      </c>
      <c r="K100" s="68">
        <v>56208</v>
      </c>
      <c r="L100" s="68">
        <v>56640</v>
      </c>
      <c r="M100" s="69">
        <v>56716</v>
      </c>
      <c r="N100" s="67">
        <f t="shared" si="0"/>
        <v>56766.75</v>
      </c>
    </row>
    <row r="101" spans="1:14" s="76" customFormat="1" ht="16.5" customHeight="1" thickBot="1" x14ac:dyDescent="0.25">
      <c r="A101" s="72" t="str">
        <f>'Pregnant Women Participating'!A101</f>
        <v>TOTAL</v>
      </c>
      <c r="B101" s="73">
        <v>385174</v>
      </c>
      <c r="C101" s="74">
        <v>383010</v>
      </c>
      <c r="D101" s="74">
        <v>381849</v>
      </c>
      <c r="E101" s="74">
        <v>382856</v>
      </c>
      <c r="F101" s="74">
        <v>381618</v>
      </c>
      <c r="G101" s="74">
        <v>384746</v>
      </c>
      <c r="H101" s="74">
        <v>383708</v>
      </c>
      <c r="I101" s="74">
        <v>383058</v>
      </c>
      <c r="J101" s="74">
        <v>379447</v>
      </c>
      <c r="K101" s="74">
        <v>380699</v>
      </c>
      <c r="L101" s="74">
        <v>380559</v>
      </c>
      <c r="M101" s="75">
        <v>380626</v>
      </c>
      <c r="N101" s="73">
        <f t="shared" si="0"/>
        <v>382279.16666666669</v>
      </c>
    </row>
    <row r="102" spans="1:14" ht="12.75" customHeight="1" thickTop="1" x14ac:dyDescent="0.2">
      <c r="A102" s="77"/>
    </row>
    <row r="103" spans="1:14" x14ac:dyDescent="0.2">
      <c r="A103" s="77"/>
    </row>
    <row r="104" spans="1:14" s="78" customFormat="1" ht="12.75" x14ac:dyDescent="0.2">
      <c r="A104" s="54" t="s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pageSetUpPr fitToPage="1"/>
  </sheetPr>
  <dimension ref="A1:N104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13" width="11.7109375" style="3" customWidth="1"/>
    <col min="14" max="14" width="13.7109375" style="3" customWidth="1"/>
    <col min="15" max="16384" width="9.140625" style="3"/>
  </cols>
  <sheetData>
    <row r="1" spans="1:14" ht="12" customHeight="1" x14ac:dyDescent="0.2">
      <c r="A1" s="10" t="s">
        <v>11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12" customHeight="1" x14ac:dyDescent="0.2">
      <c r="A2" s="10" t="str">
        <f>'Pregnant Women Participating'!A2</f>
        <v>FISCAL YEAR 2025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12" customHeight="1" x14ac:dyDescent="0.2">
      <c r="A3" s="1" t="str">
        <f>'Pregnant Women Participating'!A3</f>
        <v>Data as of December 12, 2025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 ht="12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ht="24" customHeight="1" x14ac:dyDescent="0.2">
      <c r="A5" s="6" t="s">
        <v>0</v>
      </c>
      <c r="B5" s="18">
        <f>DATE(RIGHT(A2,4)-1,10,1)</f>
        <v>45566</v>
      </c>
      <c r="C5" s="19">
        <f>DATE(RIGHT(A2,4)-1,11,1)</f>
        <v>45597</v>
      </c>
      <c r="D5" s="19">
        <f>DATE(RIGHT(A2,4)-1,12,1)</f>
        <v>45627</v>
      </c>
      <c r="E5" s="19">
        <f>DATE(RIGHT(A2,4),1,1)</f>
        <v>45658</v>
      </c>
      <c r="F5" s="19">
        <f>DATE(RIGHT(A2,4),2,1)</f>
        <v>45689</v>
      </c>
      <c r="G5" s="19">
        <f>DATE(RIGHT(A2,4),3,1)</f>
        <v>45717</v>
      </c>
      <c r="H5" s="19">
        <f>DATE(RIGHT(A2,4),4,1)</f>
        <v>45748</v>
      </c>
      <c r="I5" s="19">
        <f>DATE(RIGHT(A2,4),5,1)</f>
        <v>45778</v>
      </c>
      <c r="J5" s="19">
        <f>DATE(RIGHT(A2,4),6,1)</f>
        <v>45809</v>
      </c>
      <c r="K5" s="19">
        <f>DATE(RIGHT(A2,4),7,1)</f>
        <v>45839</v>
      </c>
      <c r="L5" s="19">
        <f>DATE(RIGHT(A2,4),8,1)</f>
        <v>45870</v>
      </c>
      <c r="M5" s="19">
        <f>DATE(RIGHT(A2,4),9,1)</f>
        <v>45901</v>
      </c>
      <c r="N5" s="12" t="s">
        <v>12</v>
      </c>
    </row>
    <row r="6" spans="1:14" ht="12" customHeight="1" x14ac:dyDescent="0.2">
      <c r="A6" s="7" t="str">
        <f>'Pregnant Women Participating'!A6</f>
        <v>Connecticut</v>
      </c>
      <c r="B6" s="13">
        <v>4537</v>
      </c>
      <c r="C6" s="4">
        <v>4564</v>
      </c>
      <c r="D6" s="4">
        <v>4492</v>
      </c>
      <c r="E6" s="4">
        <v>4509</v>
      </c>
      <c r="F6" s="4">
        <v>4527</v>
      </c>
      <c r="G6" s="4">
        <v>4506</v>
      </c>
      <c r="H6" s="4">
        <v>4575</v>
      </c>
      <c r="I6" s="4">
        <v>4586</v>
      </c>
      <c r="J6" s="4">
        <v>4549</v>
      </c>
      <c r="K6" s="4">
        <v>4545</v>
      </c>
      <c r="L6" s="4">
        <v>4573</v>
      </c>
      <c r="M6" s="42">
        <v>4550</v>
      </c>
      <c r="N6" s="13">
        <f t="shared" ref="N6:N14" si="0">IF(SUM(B6:M6)&gt;0,AVERAGE(B6:M6)," ")</f>
        <v>4542.75</v>
      </c>
    </row>
    <row r="7" spans="1:14" ht="12" customHeight="1" x14ac:dyDescent="0.2">
      <c r="A7" s="7" t="str">
        <f>'Pregnant Women Participating'!A7</f>
        <v>Maine</v>
      </c>
      <c r="B7" s="13">
        <v>1710</v>
      </c>
      <c r="C7" s="4">
        <v>1680</v>
      </c>
      <c r="D7" s="4">
        <v>1654</v>
      </c>
      <c r="E7" s="4">
        <v>1645</v>
      </c>
      <c r="F7" s="4">
        <v>1632</v>
      </c>
      <c r="G7" s="4">
        <v>1630</v>
      </c>
      <c r="H7" s="4">
        <v>1663</v>
      </c>
      <c r="I7" s="4">
        <v>1714</v>
      </c>
      <c r="J7" s="4">
        <v>1733</v>
      </c>
      <c r="K7" s="4">
        <v>1734</v>
      </c>
      <c r="L7" s="4">
        <v>1764</v>
      </c>
      <c r="M7" s="42">
        <v>1798</v>
      </c>
      <c r="N7" s="13">
        <f t="shared" si="0"/>
        <v>1696.4166666666667</v>
      </c>
    </row>
    <row r="8" spans="1:14" ht="12" customHeight="1" x14ac:dyDescent="0.2">
      <c r="A8" s="7" t="str">
        <f>'Pregnant Women Participating'!A8</f>
        <v>Massachusetts</v>
      </c>
      <c r="B8" s="13">
        <v>11416</v>
      </c>
      <c r="C8" s="4">
        <v>11354</v>
      </c>
      <c r="D8" s="4">
        <v>11183</v>
      </c>
      <c r="E8" s="4">
        <v>11466</v>
      </c>
      <c r="F8" s="4">
        <v>11330</v>
      </c>
      <c r="G8" s="4">
        <v>11530</v>
      </c>
      <c r="H8" s="4">
        <v>11464</v>
      </c>
      <c r="I8" s="4">
        <v>11498</v>
      </c>
      <c r="J8" s="4">
        <v>11206</v>
      </c>
      <c r="K8" s="4">
        <v>11136</v>
      </c>
      <c r="L8" s="4">
        <v>11103</v>
      </c>
      <c r="M8" s="42">
        <v>11196</v>
      </c>
      <c r="N8" s="13">
        <f t="shared" si="0"/>
        <v>11323.5</v>
      </c>
    </row>
    <row r="9" spans="1:14" ht="12" customHeight="1" x14ac:dyDescent="0.2">
      <c r="A9" s="7" t="str">
        <f>'Pregnant Women Participating'!A9</f>
        <v>New Hampshire</v>
      </c>
      <c r="B9" s="13">
        <v>983</v>
      </c>
      <c r="C9" s="4">
        <v>969</v>
      </c>
      <c r="D9" s="4">
        <v>971</v>
      </c>
      <c r="E9" s="4">
        <v>976</v>
      </c>
      <c r="F9" s="4">
        <v>982</v>
      </c>
      <c r="G9" s="4">
        <v>983</v>
      </c>
      <c r="H9" s="4">
        <v>1013</v>
      </c>
      <c r="I9" s="4">
        <v>1000</v>
      </c>
      <c r="J9" s="4">
        <v>981</v>
      </c>
      <c r="K9" s="4">
        <v>1008</v>
      </c>
      <c r="L9" s="4">
        <v>1015</v>
      </c>
      <c r="M9" s="42">
        <v>1036</v>
      </c>
      <c r="N9" s="13">
        <f t="shared" si="0"/>
        <v>993.08333333333337</v>
      </c>
    </row>
    <row r="10" spans="1:14" ht="12" customHeight="1" x14ac:dyDescent="0.2">
      <c r="A10" s="7" t="str">
        <f>'Pregnant Women Participating'!A10</f>
        <v>New York</v>
      </c>
      <c r="B10" s="13">
        <v>50242</v>
      </c>
      <c r="C10" s="4">
        <v>50141</v>
      </c>
      <c r="D10" s="4">
        <v>50173</v>
      </c>
      <c r="E10" s="4">
        <v>50662</v>
      </c>
      <c r="F10" s="4">
        <v>50877</v>
      </c>
      <c r="G10" s="4">
        <v>51224</v>
      </c>
      <c r="H10" s="4">
        <v>51257</v>
      </c>
      <c r="I10" s="4">
        <v>51218</v>
      </c>
      <c r="J10" s="4">
        <v>50746</v>
      </c>
      <c r="K10" s="4">
        <v>51045</v>
      </c>
      <c r="L10" s="4">
        <v>50885</v>
      </c>
      <c r="M10" s="42">
        <v>50869</v>
      </c>
      <c r="N10" s="13">
        <f t="shared" si="0"/>
        <v>50778.25</v>
      </c>
    </row>
    <row r="11" spans="1:14" ht="12" customHeight="1" x14ac:dyDescent="0.2">
      <c r="A11" s="7" t="str">
        <f>'Pregnant Women Participating'!A11</f>
        <v>Rhode Island</v>
      </c>
      <c r="B11" s="13">
        <v>1337</v>
      </c>
      <c r="C11" s="4">
        <v>1327</v>
      </c>
      <c r="D11" s="4">
        <v>1332</v>
      </c>
      <c r="E11" s="4">
        <v>1367</v>
      </c>
      <c r="F11" s="4">
        <v>1390</v>
      </c>
      <c r="G11" s="4">
        <v>1388</v>
      </c>
      <c r="H11" s="4">
        <v>1398</v>
      </c>
      <c r="I11" s="4">
        <v>1390</v>
      </c>
      <c r="J11" s="4">
        <v>1436</v>
      </c>
      <c r="K11" s="4">
        <v>1464</v>
      </c>
      <c r="L11" s="4">
        <v>1473</v>
      </c>
      <c r="M11" s="42">
        <v>1469</v>
      </c>
      <c r="N11" s="13">
        <f t="shared" si="0"/>
        <v>1397.5833333333333</v>
      </c>
    </row>
    <row r="12" spans="1:14" ht="12" customHeight="1" x14ac:dyDescent="0.2">
      <c r="A12" s="7" t="str">
        <f>'Pregnant Women Participating'!A12</f>
        <v>Vermont</v>
      </c>
      <c r="B12" s="13">
        <v>1068</v>
      </c>
      <c r="C12" s="4">
        <v>1064</v>
      </c>
      <c r="D12" s="4">
        <v>1033</v>
      </c>
      <c r="E12" s="4">
        <v>1061</v>
      </c>
      <c r="F12" s="4">
        <v>1046</v>
      </c>
      <c r="G12" s="4">
        <v>1074</v>
      </c>
      <c r="H12" s="4">
        <v>1072</v>
      </c>
      <c r="I12" s="4">
        <v>1110</v>
      </c>
      <c r="J12" s="4">
        <v>1085</v>
      </c>
      <c r="K12" s="4">
        <v>1098</v>
      </c>
      <c r="L12" s="4">
        <v>1101</v>
      </c>
      <c r="M12" s="42">
        <v>1087</v>
      </c>
      <c r="N12" s="13">
        <f t="shared" si="0"/>
        <v>1074.9166666666667</v>
      </c>
    </row>
    <row r="13" spans="1:14" ht="12" customHeight="1" x14ac:dyDescent="0.2">
      <c r="A13" s="7" t="str">
        <f>'Pregnant Women Participating'!A13</f>
        <v>Virgin Islands</v>
      </c>
      <c r="B13" s="13">
        <v>364</v>
      </c>
      <c r="C13" s="4">
        <v>366</v>
      </c>
      <c r="D13" s="4">
        <v>353</v>
      </c>
      <c r="E13" s="4">
        <v>374</v>
      </c>
      <c r="F13" s="4">
        <v>376</v>
      </c>
      <c r="G13" s="4">
        <v>367</v>
      </c>
      <c r="H13" s="4">
        <v>372</v>
      </c>
      <c r="I13" s="4">
        <v>381</v>
      </c>
      <c r="J13" s="4">
        <v>375</v>
      </c>
      <c r="K13" s="4">
        <v>374</v>
      </c>
      <c r="L13" s="4">
        <v>357</v>
      </c>
      <c r="M13" s="42">
        <v>359</v>
      </c>
      <c r="N13" s="13">
        <f t="shared" si="0"/>
        <v>368.16666666666669</v>
      </c>
    </row>
    <row r="14" spans="1:14" ht="12" customHeight="1" x14ac:dyDescent="0.2">
      <c r="A14" s="7" t="str">
        <f>'Pregnant Women Participating'!A14</f>
        <v>Pleasant Point, ME</v>
      </c>
      <c r="B14" s="13">
        <v>3</v>
      </c>
      <c r="C14" s="4">
        <v>2</v>
      </c>
      <c r="D14" s="4">
        <v>2</v>
      </c>
      <c r="E14" s="4">
        <v>2</v>
      </c>
      <c r="F14" s="4">
        <v>2</v>
      </c>
      <c r="G14" s="4">
        <v>1</v>
      </c>
      <c r="H14" s="4">
        <v>2</v>
      </c>
      <c r="I14" s="4">
        <v>2</v>
      </c>
      <c r="J14" s="4">
        <v>2</v>
      </c>
      <c r="K14" s="4">
        <v>2</v>
      </c>
      <c r="L14" s="4">
        <v>2</v>
      </c>
      <c r="M14" s="42">
        <v>2</v>
      </c>
      <c r="N14" s="13">
        <f t="shared" si="0"/>
        <v>2</v>
      </c>
    </row>
    <row r="15" spans="1:14" s="17" customFormat="1" ht="24.75" customHeight="1" x14ac:dyDescent="0.2">
      <c r="A15" s="14" t="str">
        <f>'Pregnant Women Participating'!A15</f>
        <v>Northeast Region</v>
      </c>
      <c r="B15" s="16">
        <v>71660</v>
      </c>
      <c r="C15" s="15">
        <v>71467</v>
      </c>
      <c r="D15" s="15">
        <v>71193</v>
      </c>
      <c r="E15" s="15">
        <v>72062</v>
      </c>
      <c r="F15" s="15">
        <v>72162</v>
      </c>
      <c r="G15" s="15">
        <v>72703</v>
      </c>
      <c r="H15" s="15">
        <v>72816</v>
      </c>
      <c r="I15" s="15">
        <v>72899</v>
      </c>
      <c r="J15" s="15">
        <v>72113</v>
      </c>
      <c r="K15" s="15">
        <v>72406</v>
      </c>
      <c r="L15" s="15">
        <v>72273</v>
      </c>
      <c r="M15" s="41">
        <v>72366</v>
      </c>
      <c r="N15" s="16">
        <f t="shared" ref="N15:N101" si="1">IF(SUM(B15:M15)&gt;0,AVERAGE(B15:M15)," ")</f>
        <v>72176.666666666672</v>
      </c>
    </row>
    <row r="16" spans="1:14" ht="12" customHeight="1" x14ac:dyDescent="0.2">
      <c r="A16" s="7" t="str">
        <f>'Pregnant Women Participating'!A16</f>
        <v>Delaware</v>
      </c>
      <c r="B16" s="13">
        <v>1967</v>
      </c>
      <c r="C16" s="4">
        <v>1973</v>
      </c>
      <c r="D16" s="4">
        <v>1925</v>
      </c>
      <c r="E16" s="4">
        <v>1915</v>
      </c>
      <c r="F16" s="4">
        <v>1891</v>
      </c>
      <c r="G16" s="4">
        <v>1869</v>
      </c>
      <c r="H16" s="4">
        <v>1921</v>
      </c>
      <c r="I16" s="4">
        <v>1918</v>
      </c>
      <c r="J16" s="4">
        <v>1884</v>
      </c>
      <c r="K16" s="4">
        <v>1881</v>
      </c>
      <c r="L16" s="4">
        <v>1813</v>
      </c>
      <c r="M16" s="42">
        <v>1842</v>
      </c>
      <c r="N16" s="13">
        <f t="shared" si="1"/>
        <v>1899.9166666666667</v>
      </c>
    </row>
    <row r="17" spans="1:14" ht="12" customHeight="1" x14ac:dyDescent="0.2">
      <c r="A17" s="7" t="str">
        <f>'Pregnant Women Participating'!A17</f>
        <v>District of Columbia</v>
      </c>
      <c r="B17" s="13">
        <v>1547</v>
      </c>
      <c r="C17" s="4">
        <v>1506</v>
      </c>
      <c r="D17" s="4">
        <v>1498</v>
      </c>
      <c r="E17" s="4">
        <v>1508</v>
      </c>
      <c r="F17" s="4">
        <v>1471</v>
      </c>
      <c r="G17" s="4">
        <v>1497</v>
      </c>
      <c r="H17" s="4">
        <v>1473</v>
      </c>
      <c r="I17" s="4">
        <v>1441</v>
      </c>
      <c r="J17" s="4">
        <v>1375</v>
      </c>
      <c r="K17" s="4">
        <v>1350</v>
      </c>
      <c r="L17" s="4">
        <v>1269</v>
      </c>
      <c r="M17" s="42">
        <v>1303</v>
      </c>
      <c r="N17" s="13">
        <f t="shared" si="1"/>
        <v>1436.5</v>
      </c>
    </row>
    <row r="18" spans="1:14" ht="12" customHeight="1" x14ac:dyDescent="0.2">
      <c r="A18" s="7" t="str">
        <f>'Pregnant Women Participating'!A18</f>
        <v>Maryland</v>
      </c>
      <c r="B18" s="13">
        <v>12480</v>
      </c>
      <c r="C18" s="4">
        <v>12500</v>
      </c>
      <c r="D18" s="4">
        <v>12302</v>
      </c>
      <c r="E18" s="4">
        <v>12274</v>
      </c>
      <c r="F18" s="4">
        <v>12230</v>
      </c>
      <c r="G18" s="4">
        <v>12338</v>
      </c>
      <c r="H18" s="4">
        <v>12367</v>
      </c>
      <c r="I18" s="4">
        <v>12577</v>
      </c>
      <c r="J18" s="4">
        <v>12594</v>
      </c>
      <c r="K18" s="4">
        <v>12551</v>
      </c>
      <c r="L18" s="4">
        <v>12502</v>
      </c>
      <c r="M18" s="42">
        <v>12538</v>
      </c>
      <c r="N18" s="13">
        <f t="shared" si="1"/>
        <v>12437.75</v>
      </c>
    </row>
    <row r="19" spans="1:14" ht="12" customHeight="1" x14ac:dyDescent="0.2">
      <c r="A19" s="7" t="str">
        <f>'Pregnant Women Participating'!A19</f>
        <v>New Jersey</v>
      </c>
      <c r="B19" s="13">
        <v>18245</v>
      </c>
      <c r="C19" s="4">
        <v>18196</v>
      </c>
      <c r="D19" s="4">
        <v>18020</v>
      </c>
      <c r="E19" s="4">
        <v>18288</v>
      </c>
      <c r="F19" s="4">
        <v>18357</v>
      </c>
      <c r="G19" s="4">
        <v>18572</v>
      </c>
      <c r="H19" s="4">
        <v>18400</v>
      </c>
      <c r="I19" s="4">
        <v>18483</v>
      </c>
      <c r="J19" s="4">
        <v>18357</v>
      </c>
      <c r="K19" s="4">
        <v>18584</v>
      </c>
      <c r="L19" s="4">
        <v>18658</v>
      </c>
      <c r="M19" s="42">
        <v>18465</v>
      </c>
      <c r="N19" s="13">
        <f t="shared" si="1"/>
        <v>18385.416666666668</v>
      </c>
    </row>
    <row r="20" spans="1:14" ht="12" customHeight="1" x14ac:dyDescent="0.2">
      <c r="A20" s="7" t="str">
        <f>'Pregnant Women Participating'!A20</f>
        <v>Pennsylvania</v>
      </c>
      <c r="B20" s="13">
        <v>11938</v>
      </c>
      <c r="C20" s="4">
        <v>11696</v>
      </c>
      <c r="D20" s="4">
        <v>11463</v>
      </c>
      <c r="E20" s="4">
        <v>11574</v>
      </c>
      <c r="F20" s="4">
        <v>11488</v>
      </c>
      <c r="G20" s="4">
        <v>11719</v>
      </c>
      <c r="H20" s="4">
        <v>11862</v>
      </c>
      <c r="I20" s="4">
        <v>12024</v>
      </c>
      <c r="J20" s="4">
        <v>11929</v>
      </c>
      <c r="K20" s="4">
        <v>12001</v>
      </c>
      <c r="L20" s="4">
        <v>11913</v>
      </c>
      <c r="M20" s="42">
        <v>11932</v>
      </c>
      <c r="N20" s="13">
        <f t="shared" si="1"/>
        <v>11794.916666666666</v>
      </c>
    </row>
    <row r="21" spans="1:14" ht="12" customHeight="1" x14ac:dyDescent="0.2">
      <c r="A21" s="7" t="str">
        <f>'Pregnant Women Participating'!A21</f>
        <v>Puerto Rico</v>
      </c>
      <c r="B21" s="13">
        <v>5318</v>
      </c>
      <c r="C21" s="4">
        <v>5083</v>
      </c>
      <c r="D21" s="4">
        <v>5062</v>
      </c>
      <c r="E21" s="4">
        <v>5064</v>
      </c>
      <c r="F21" s="4">
        <v>5078</v>
      </c>
      <c r="G21" s="4">
        <v>5026</v>
      </c>
      <c r="H21" s="4">
        <v>4938</v>
      </c>
      <c r="I21" s="4">
        <v>4922</v>
      </c>
      <c r="J21" s="4">
        <v>4927</v>
      </c>
      <c r="K21" s="4">
        <v>4922</v>
      </c>
      <c r="L21" s="4">
        <v>5103</v>
      </c>
      <c r="M21" s="42">
        <v>5329</v>
      </c>
      <c r="N21" s="13">
        <f t="shared" si="1"/>
        <v>5064.333333333333</v>
      </c>
    </row>
    <row r="22" spans="1:14" ht="12" customHeight="1" x14ac:dyDescent="0.2">
      <c r="A22" s="7" t="str">
        <f>'Pregnant Women Participating'!A22</f>
        <v>Virginia</v>
      </c>
      <c r="B22" s="13">
        <v>8468</v>
      </c>
      <c r="C22" s="4">
        <v>8288</v>
      </c>
      <c r="D22" s="4">
        <v>8179</v>
      </c>
      <c r="E22" s="4">
        <v>8212</v>
      </c>
      <c r="F22" s="4">
        <v>8052</v>
      </c>
      <c r="G22" s="4">
        <v>8297</v>
      </c>
      <c r="H22" s="4">
        <v>8485</v>
      </c>
      <c r="I22" s="4">
        <v>8498</v>
      </c>
      <c r="J22" s="4">
        <v>8467</v>
      </c>
      <c r="K22" s="4">
        <v>8532</v>
      </c>
      <c r="L22" s="4">
        <v>8618</v>
      </c>
      <c r="M22" s="42">
        <v>8611</v>
      </c>
      <c r="N22" s="13">
        <f t="shared" si="1"/>
        <v>8392.25</v>
      </c>
    </row>
    <row r="23" spans="1:14" ht="12" customHeight="1" x14ac:dyDescent="0.2">
      <c r="A23" s="7" t="str">
        <f>'Pregnant Women Participating'!A23</f>
        <v>West Virginia</v>
      </c>
      <c r="B23" s="13">
        <v>1887</v>
      </c>
      <c r="C23" s="4">
        <v>1857</v>
      </c>
      <c r="D23" s="4">
        <v>1829</v>
      </c>
      <c r="E23" s="4">
        <v>1837</v>
      </c>
      <c r="F23" s="4">
        <v>1842</v>
      </c>
      <c r="G23" s="4">
        <v>1869</v>
      </c>
      <c r="H23" s="4">
        <v>1912</v>
      </c>
      <c r="I23" s="4">
        <v>1950</v>
      </c>
      <c r="J23" s="4">
        <v>1980</v>
      </c>
      <c r="K23" s="4">
        <v>2008</v>
      </c>
      <c r="L23" s="4">
        <v>2010</v>
      </c>
      <c r="M23" s="42">
        <v>2063</v>
      </c>
      <c r="N23" s="13">
        <f t="shared" si="1"/>
        <v>1920.3333333333333</v>
      </c>
    </row>
    <row r="24" spans="1:14" s="17" customFormat="1" ht="24.75" customHeight="1" x14ac:dyDescent="0.2">
      <c r="A24" s="14" t="str">
        <f>'Pregnant Women Participating'!A24</f>
        <v>Mid-Atlantic Region</v>
      </c>
      <c r="B24" s="16">
        <v>61850</v>
      </c>
      <c r="C24" s="15">
        <v>61099</v>
      </c>
      <c r="D24" s="15">
        <v>60278</v>
      </c>
      <c r="E24" s="15">
        <v>60672</v>
      </c>
      <c r="F24" s="15">
        <v>60409</v>
      </c>
      <c r="G24" s="15">
        <v>61187</v>
      </c>
      <c r="H24" s="15">
        <v>61358</v>
      </c>
      <c r="I24" s="15">
        <v>61813</v>
      </c>
      <c r="J24" s="15">
        <v>61513</v>
      </c>
      <c r="K24" s="15">
        <v>61829</v>
      </c>
      <c r="L24" s="15">
        <v>61886</v>
      </c>
      <c r="M24" s="41">
        <v>62083</v>
      </c>
      <c r="N24" s="16">
        <f t="shared" si="1"/>
        <v>61331.416666666664</v>
      </c>
    </row>
    <row r="25" spans="1:14" ht="12" customHeight="1" x14ac:dyDescent="0.2">
      <c r="A25" s="7" t="str">
        <f>'Pregnant Women Participating'!A25</f>
        <v>Alabama</v>
      </c>
      <c r="B25" s="13">
        <v>5043</v>
      </c>
      <c r="C25" s="4">
        <v>5004</v>
      </c>
      <c r="D25" s="4">
        <v>4882</v>
      </c>
      <c r="E25" s="4">
        <v>4931</v>
      </c>
      <c r="F25" s="4">
        <v>4951</v>
      </c>
      <c r="G25" s="4">
        <v>5101</v>
      </c>
      <c r="H25" s="4">
        <v>5161</v>
      </c>
      <c r="I25" s="4">
        <v>5103</v>
      </c>
      <c r="J25" s="4">
        <v>5117</v>
      </c>
      <c r="K25" s="4">
        <v>5239</v>
      </c>
      <c r="L25" s="4">
        <v>5262</v>
      </c>
      <c r="M25" s="42">
        <v>5210</v>
      </c>
      <c r="N25" s="13">
        <f t="shared" si="1"/>
        <v>5083.666666666667</v>
      </c>
    </row>
    <row r="26" spans="1:14" ht="12" customHeight="1" x14ac:dyDescent="0.2">
      <c r="A26" s="7" t="str">
        <f>'Pregnant Women Participating'!A26</f>
        <v>Florida</v>
      </c>
      <c r="B26" s="13">
        <v>43549</v>
      </c>
      <c r="C26" s="4">
        <v>43384</v>
      </c>
      <c r="D26" s="4">
        <v>43175</v>
      </c>
      <c r="E26" s="4">
        <v>43654</v>
      </c>
      <c r="F26" s="4">
        <v>43868</v>
      </c>
      <c r="G26" s="4">
        <v>43926</v>
      </c>
      <c r="H26" s="4">
        <v>43930</v>
      </c>
      <c r="I26" s="4">
        <v>43868</v>
      </c>
      <c r="J26" s="4">
        <v>43541</v>
      </c>
      <c r="K26" s="4">
        <v>43461</v>
      </c>
      <c r="L26" s="4">
        <v>43324</v>
      </c>
      <c r="M26" s="42">
        <v>41852</v>
      </c>
      <c r="N26" s="13">
        <f t="shared" si="1"/>
        <v>43461</v>
      </c>
    </row>
    <row r="27" spans="1:14" ht="12" customHeight="1" x14ac:dyDescent="0.2">
      <c r="A27" s="7" t="str">
        <f>'Pregnant Women Participating'!A27</f>
        <v>Georgia</v>
      </c>
      <c r="B27" s="13">
        <v>18947</v>
      </c>
      <c r="C27" s="4">
        <v>19135</v>
      </c>
      <c r="D27" s="4">
        <v>19080</v>
      </c>
      <c r="E27" s="4">
        <v>18915</v>
      </c>
      <c r="F27" s="4">
        <v>19152</v>
      </c>
      <c r="G27" s="4">
        <v>19656</v>
      </c>
      <c r="H27" s="4">
        <v>19894</v>
      </c>
      <c r="I27" s="4">
        <v>19818</v>
      </c>
      <c r="J27" s="4">
        <v>19409</v>
      </c>
      <c r="K27" s="4">
        <v>19410</v>
      </c>
      <c r="L27" s="4">
        <v>19408</v>
      </c>
      <c r="M27" s="42">
        <v>19465</v>
      </c>
      <c r="N27" s="13">
        <f t="shared" si="1"/>
        <v>19357.416666666668</v>
      </c>
    </row>
    <row r="28" spans="1:14" ht="12" customHeight="1" x14ac:dyDescent="0.2">
      <c r="A28" s="7" t="str">
        <f>'Pregnant Women Participating'!A28</f>
        <v>Kentucky</v>
      </c>
      <c r="B28" s="13">
        <v>6897</v>
      </c>
      <c r="C28" s="4">
        <v>6875</v>
      </c>
      <c r="D28" s="4">
        <v>6817</v>
      </c>
      <c r="E28" s="4">
        <v>6884</v>
      </c>
      <c r="F28" s="4">
        <v>6834</v>
      </c>
      <c r="G28" s="4">
        <v>6873</v>
      </c>
      <c r="H28" s="4">
        <v>6958</v>
      </c>
      <c r="I28" s="4">
        <v>6884</v>
      </c>
      <c r="J28" s="4">
        <v>6804</v>
      </c>
      <c r="K28" s="4">
        <v>6889</v>
      </c>
      <c r="L28" s="4">
        <v>6917</v>
      </c>
      <c r="M28" s="42">
        <v>6910</v>
      </c>
      <c r="N28" s="13">
        <f t="shared" si="1"/>
        <v>6878.5</v>
      </c>
    </row>
    <row r="29" spans="1:14" ht="12" customHeight="1" x14ac:dyDescent="0.2">
      <c r="A29" s="7" t="str">
        <f>'Pregnant Women Participating'!A29</f>
        <v>Mississippi</v>
      </c>
      <c r="B29" s="13">
        <v>3641</v>
      </c>
      <c r="C29" s="4">
        <v>3610</v>
      </c>
      <c r="D29" s="4">
        <v>3596</v>
      </c>
      <c r="E29" s="4">
        <v>1889</v>
      </c>
      <c r="F29" s="4">
        <v>1889</v>
      </c>
      <c r="G29" s="4">
        <v>3688</v>
      </c>
      <c r="H29" s="4">
        <v>3649</v>
      </c>
      <c r="I29" s="4">
        <v>3669</v>
      </c>
      <c r="J29" s="4">
        <v>3649</v>
      </c>
      <c r="K29" s="4">
        <v>3694</v>
      </c>
      <c r="L29" s="4">
        <v>3735</v>
      </c>
      <c r="M29" s="42">
        <v>3674</v>
      </c>
      <c r="N29" s="13">
        <f t="shared" si="1"/>
        <v>3365.25</v>
      </c>
    </row>
    <row r="30" spans="1:14" ht="12" customHeight="1" x14ac:dyDescent="0.2">
      <c r="A30" s="7" t="str">
        <f>'Pregnant Women Participating'!A30</f>
        <v>North Carolina</v>
      </c>
      <c r="B30" s="13">
        <v>22708</v>
      </c>
      <c r="C30" s="4">
        <v>22677</v>
      </c>
      <c r="D30" s="4">
        <v>22685</v>
      </c>
      <c r="E30" s="4">
        <v>22962</v>
      </c>
      <c r="F30" s="4">
        <v>23087</v>
      </c>
      <c r="G30" s="4">
        <v>23423</v>
      </c>
      <c r="H30" s="4">
        <v>23272</v>
      </c>
      <c r="I30" s="4">
        <v>23347</v>
      </c>
      <c r="J30" s="4">
        <v>23392</v>
      </c>
      <c r="K30" s="4">
        <v>23533</v>
      </c>
      <c r="L30" s="4">
        <v>23460</v>
      </c>
      <c r="M30" s="42">
        <v>23638</v>
      </c>
      <c r="N30" s="13">
        <f t="shared" si="1"/>
        <v>23182</v>
      </c>
    </row>
    <row r="31" spans="1:14" ht="12" customHeight="1" x14ac:dyDescent="0.2">
      <c r="A31" s="7" t="str">
        <f>'Pregnant Women Participating'!A31</f>
        <v>South Carolina</v>
      </c>
      <c r="B31" s="13">
        <v>7107</v>
      </c>
      <c r="C31" s="4">
        <v>7037</v>
      </c>
      <c r="D31" s="4">
        <v>6894</v>
      </c>
      <c r="E31" s="4">
        <v>6889</v>
      </c>
      <c r="F31" s="4">
        <v>6972</v>
      </c>
      <c r="G31" s="4">
        <v>7131</v>
      </c>
      <c r="H31" s="4">
        <v>7274</v>
      </c>
      <c r="I31" s="4">
        <v>7211</v>
      </c>
      <c r="J31" s="4">
        <v>7149</v>
      </c>
      <c r="K31" s="4">
        <v>7072</v>
      </c>
      <c r="L31" s="4">
        <v>7016</v>
      </c>
      <c r="M31" s="42">
        <v>6918</v>
      </c>
      <c r="N31" s="13">
        <f t="shared" si="1"/>
        <v>7055.833333333333</v>
      </c>
    </row>
    <row r="32" spans="1:14" ht="12" customHeight="1" x14ac:dyDescent="0.2">
      <c r="A32" s="7" t="str">
        <f>'Pregnant Women Participating'!A32</f>
        <v>Tennessee</v>
      </c>
      <c r="B32" s="13">
        <v>12386</v>
      </c>
      <c r="C32" s="4">
        <v>12360</v>
      </c>
      <c r="D32" s="4">
        <v>12616</v>
      </c>
      <c r="E32" s="4">
        <v>13012</v>
      </c>
      <c r="F32" s="4">
        <v>13332</v>
      </c>
      <c r="G32" s="4">
        <v>13716</v>
      </c>
      <c r="H32" s="4">
        <v>13952</v>
      </c>
      <c r="I32" s="4">
        <v>14070</v>
      </c>
      <c r="J32" s="4">
        <v>13982</v>
      </c>
      <c r="K32" s="4">
        <v>13997</v>
      </c>
      <c r="L32" s="4">
        <v>13990</v>
      </c>
      <c r="M32" s="42">
        <v>14079</v>
      </c>
      <c r="N32" s="13">
        <f t="shared" si="1"/>
        <v>13457.666666666666</v>
      </c>
    </row>
    <row r="33" spans="1:14" ht="12" customHeight="1" x14ac:dyDescent="0.2">
      <c r="A33" s="7" t="str">
        <f>'Pregnant Women Participating'!A33</f>
        <v>Choctaw Indians, MS</v>
      </c>
      <c r="B33" s="13">
        <v>21</v>
      </c>
      <c r="C33" s="4">
        <v>27</v>
      </c>
      <c r="D33" s="4">
        <v>31</v>
      </c>
      <c r="E33" s="4">
        <v>33</v>
      </c>
      <c r="F33" s="4">
        <v>35</v>
      </c>
      <c r="G33" s="4">
        <v>34</v>
      </c>
      <c r="H33" s="4">
        <v>30</v>
      </c>
      <c r="I33" s="4">
        <v>30</v>
      </c>
      <c r="J33" s="4">
        <v>33</v>
      </c>
      <c r="K33" s="4">
        <v>25</v>
      </c>
      <c r="L33" s="4">
        <v>21</v>
      </c>
      <c r="M33" s="42">
        <v>21</v>
      </c>
      <c r="N33" s="13">
        <f t="shared" si="1"/>
        <v>28.416666666666668</v>
      </c>
    </row>
    <row r="34" spans="1:14" ht="12" customHeight="1" x14ac:dyDescent="0.2">
      <c r="A34" s="7" t="str">
        <f>'Pregnant Women Participating'!A34</f>
        <v>Eastern Cherokee, NC</v>
      </c>
      <c r="B34" s="13">
        <v>45</v>
      </c>
      <c r="C34" s="4">
        <v>50</v>
      </c>
      <c r="D34" s="4">
        <v>47</v>
      </c>
      <c r="E34" s="4">
        <v>43</v>
      </c>
      <c r="F34" s="4">
        <v>45</v>
      </c>
      <c r="G34" s="4">
        <v>43</v>
      </c>
      <c r="H34" s="4">
        <v>46</v>
      </c>
      <c r="I34" s="4">
        <v>49</v>
      </c>
      <c r="J34" s="4">
        <v>50</v>
      </c>
      <c r="K34" s="4">
        <v>45</v>
      </c>
      <c r="L34" s="4">
        <v>52</v>
      </c>
      <c r="M34" s="42">
        <v>59</v>
      </c>
      <c r="N34" s="13">
        <f t="shared" si="1"/>
        <v>47.833333333333336</v>
      </c>
    </row>
    <row r="35" spans="1:14" s="17" customFormat="1" ht="24.75" customHeight="1" x14ac:dyDescent="0.2">
      <c r="A35" s="14" t="str">
        <f>'Pregnant Women Participating'!A35</f>
        <v>Southeast Region</v>
      </c>
      <c r="B35" s="16">
        <v>120344</v>
      </c>
      <c r="C35" s="15">
        <v>120159</v>
      </c>
      <c r="D35" s="15">
        <v>119823</v>
      </c>
      <c r="E35" s="15">
        <v>119212</v>
      </c>
      <c r="F35" s="15">
        <v>120165</v>
      </c>
      <c r="G35" s="15">
        <v>123591</v>
      </c>
      <c r="H35" s="15">
        <v>124166</v>
      </c>
      <c r="I35" s="15">
        <v>124049</v>
      </c>
      <c r="J35" s="15">
        <v>123126</v>
      </c>
      <c r="K35" s="15">
        <v>123365</v>
      </c>
      <c r="L35" s="15">
        <v>123185</v>
      </c>
      <c r="M35" s="41">
        <v>121826</v>
      </c>
      <c r="N35" s="16">
        <f t="shared" si="1"/>
        <v>121917.58333333333</v>
      </c>
    </row>
    <row r="36" spans="1:14" ht="12" customHeight="1" x14ac:dyDescent="0.2">
      <c r="A36" s="7" t="str">
        <f>'Pregnant Women Participating'!A36</f>
        <v>Illinois</v>
      </c>
      <c r="B36" s="13">
        <v>15682</v>
      </c>
      <c r="C36" s="4">
        <v>15668</v>
      </c>
      <c r="D36" s="4">
        <v>15456</v>
      </c>
      <c r="E36" s="4">
        <v>15484</v>
      </c>
      <c r="F36" s="4">
        <v>15548</v>
      </c>
      <c r="G36" s="4">
        <v>15478</v>
      </c>
      <c r="H36" s="4">
        <v>15670</v>
      </c>
      <c r="I36" s="4">
        <v>15655</v>
      </c>
      <c r="J36" s="4">
        <v>15601</v>
      </c>
      <c r="K36" s="4">
        <v>15694</v>
      </c>
      <c r="L36" s="4">
        <v>15673</v>
      </c>
      <c r="M36" s="42">
        <v>15763</v>
      </c>
      <c r="N36" s="13">
        <f t="shared" si="1"/>
        <v>15614.333333333334</v>
      </c>
    </row>
    <row r="37" spans="1:14" ht="12" customHeight="1" x14ac:dyDescent="0.2">
      <c r="A37" s="7" t="str">
        <f>'Pregnant Women Participating'!A37</f>
        <v>Indiana</v>
      </c>
      <c r="B37" s="13">
        <v>14092</v>
      </c>
      <c r="C37" s="4">
        <v>13877</v>
      </c>
      <c r="D37" s="4">
        <v>13733</v>
      </c>
      <c r="E37" s="4">
        <v>13747</v>
      </c>
      <c r="F37" s="4">
        <v>13887</v>
      </c>
      <c r="G37" s="4">
        <v>13924</v>
      </c>
      <c r="H37" s="4">
        <v>13851</v>
      </c>
      <c r="I37" s="4">
        <v>13940</v>
      </c>
      <c r="J37" s="4">
        <v>13796</v>
      </c>
      <c r="K37" s="4">
        <v>13794</v>
      </c>
      <c r="L37" s="4">
        <v>13804</v>
      </c>
      <c r="M37" s="42">
        <v>13708</v>
      </c>
      <c r="N37" s="13">
        <f t="shared" si="1"/>
        <v>13846.083333333334</v>
      </c>
    </row>
    <row r="38" spans="1:14" ht="12" customHeight="1" x14ac:dyDescent="0.2">
      <c r="A38" s="7" t="str">
        <f>'Pregnant Women Participating'!A38</f>
        <v>Iowa</v>
      </c>
      <c r="B38" s="13">
        <v>4791</v>
      </c>
      <c r="C38" s="4">
        <v>4769</v>
      </c>
      <c r="D38" s="4">
        <v>4647</v>
      </c>
      <c r="E38" s="4">
        <v>4596</v>
      </c>
      <c r="F38" s="4">
        <v>4461</v>
      </c>
      <c r="G38" s="4">
        <v>4425</v>
      </c>
      <c r="H38" s="4">
        <v>4534</v>
      </c>
      <c r="I38" s="4">
        <v>4414</v>
      </c>
      <c r="J38" s="4">
        <v>4261</v>
      </c>
      <c r="K38" s="4">
        <v>4250</v>
      </c>
      <c r="L38" s="4">
        <v>4200</v>
      </c>
      <c r="M38" s="42">
        <v>4112</v>
      </c>
      <c r="N38" s="13">
        <f t="shared" si="1"/>
        <v>4455</v>
      </c>
    </row>
    <row r="39" spans="1:14" ht="12" customHeight="1" x14ac:dyDescent="0.2">
      <c r="A39" s="7" t="str">
        <f>'Pregnant Women Participating'!A39</f>
        <v>Michigan</v>
      </c>
      <c r="B39" s="13">
        <v>12174</v>
      </c>
      <c r="C39" s="4">
        <v>12164</v>
      </c>
      <c r="D39" s="4">
        <v>12146</v>
      </c>
      <c r="E39" s="4">
        <v>12206</v>
      </c>
      <c r="F39" s="4">
        <v>12158</v>
      </c>
      <c r="G39" s="4">
        <v>12321</v>
      </c>
      <c r="H39" s="4">
        <v>12515</v>
      </c>
      <c r="I39" s="4">
        <v>12634</v>
      </c>
      <c r="J39" s="4">
        <v>12621</v>
      </c>
      <c r="K39" s="4">
        <v>12776</v>
      </c>
      <c r="L39" s="4">
        <v>12875</v>
      </c>
      <c r="M39" s="42">
        <v>12939</v>
      </c>
      <c r="N39" s="13">
        <f t="shared" si="1"/>
        <v>12460.75</v>
      </c>
    </row>
    <row r="40" spans="1:14" ht="12" customHeight="1" x14ac:dyDescent="0.2">
      <c r="A40" s="7" t="str">
        <f>'Pregnant Women Participating'!A40</f>
        <v>Minnesota</v>
      </c>
      <c r="B40" s="13">
        <v>9855</v>
      </c>
      <c r="C40" s="4">
        <v>9823</v>
      </c>
      <c r="D40" s="4">
        <v>9780</v>
      </c>
      <c r="E40" s="4">
        <v>9982</v>
      </c>
      <c r="F40" s="4">
        <v>9985</v>
      </c>
      <c r="G40" s="4">
        <v>10028</v>
      </c>
      <c r="H40" s="4">
        <v>10068</v>
      </c>
      <c r="I40" s="4">
        <v>10120</v>
      </c>
      <c r="J40" s="4">
        <v>10210</v>
      </c>
      <c r="K40" s="4">
        <v>10295</v>
      </c>
      <c r="L40" s="4">
        <v>10430</v>
      </c>
      <c r="M40" s="42">
        <v>10519</v>
      </c>
      <c r="N40" s="13">
        <f t="shared" si="1"/>
        <v>10091.25</v>
      </c>
    </row>
    <row r="41" spans="1:14" ht="12" customHeight="1" x14ac:dyDescent="0.2">
      <c r="A41" s="7" t="str">
        <f>'Pregnant Women Participating'!A41</f>
        <v>Ohio</v>
      </c>
      <c r="B41" s="13">
        <v>15509</v>
      </c>
      <c r="C41" s="4">
        <v>15380</v>
      </c>
      <c r="D41" s="4">
        <v>15171</v>
      </c>
      <c r="E41" s="4">
        <v>15149</v>
      </c>
      <c r="F41" s="4">
        <v>15181</v>
      </c>
      <c r="G41" s="4">
        <v>15344</v>
      </c>
      <c r="H41" s="4">
        <v>15564</v>
      </c>
      <c r="I41" s="4">
        <v>15546</v>
      </c>
      <c r="J41" s="4">
        <v>15582</v>
      </c>
      <c r="K41" s="4">
        <v>15657</v>
      </c>
      <c r="L41" s="4">
        <v>15779</v>
      </c>
      <c r="M41" s="42">
        <v>16107</v>
      </c>
      <c r="N41" s="13">
        <f t="shared" si="1"/>
        <v>15497.416666666666</v>
      </c>
    </row>
    <row r="42" spans="1:14" ht="12" customHeight="1" x14ac:dyDescent="0.2">
      <c r="A42" s="7" t="str">
        <f>'Pregnant Women Participating'!A42</f>
        <v>Wisconsin</v>
      </c>
      <c r="B42" s="13">
        <v>7457</v>
      </c>
      <c r="C42" s="4">
        <v>7426</v>
      </c>
      <c r="D42" s="4">
        <v>7457</v>
      </c>
      <c r="E42" s="4">
        <v>7516</v>
      </c>
      <c r="F42" s="4">
        <v>7499</v>
      </c>
      <c r="G42" s="4">
        <v>7578</v>
      </c>
      <c r="H42" s="4">
        <v>7498</v>
      </c>
      <c r="I42" s="4">
        <v>7483</v>
      </c>
      <c r="J42" s="4">
        <v>7489</v>
      </c>
      <c r="K42" s="4">
        <v>7553</v>
      </c>
      <c r="L42" s="4">
        <v>7496</v>
      </c>
      <c r="M42" s="42">
        <v>7529</v>
      </c>
      <c r="N42" s="13">
        <f t="shared" si="1"/>
        <v>7498.416666666667</v>
      </c>
    </row>
    <row r="43" spans="1:14" s="17" customFormat="1" ht="24.75" customHeight="1" x14ac:dyDescent="0.2">
      <c r="A43" s="14" t="str">
        <f>'Pregnant Women Participating'!A43</f>
        <v>Midwest Region</v>
      </c>
      <c r="B43" s="16">
        <v>79560</v>
      </c>
      <c r="C43" s="15">
        <v>79107</v>
      </c>
      <c r="D43" s="15">
        <v>78390</v>
      </c>
      <c r="E43" s="15">
        <v>78680</v>
      </c>
      <c r="F43" s="15">
        <v>78719</v>
      </c>
      <c r="G43" s="15">
        <v>79098</v>
      </c>
      <c r="H43" s="15">
        <v>79700</v>
      </c>
      <c r="I43" s="15">
        <v>79792</v>
      </c>
      <c r="J43" s="15">
        <v>79560</v>
      </c>
      <c r="K43" s="15">
        <v>80019</v>
      </c>
      <c r="L43" s="15">
        <v>80257</v>
      </c>
      <c r="M43" s="41">
        <v>80677</v>
      </c>
      <c r="N43" s="16">
        <f t="shared" si="1"/>
        <v>79463.25</v>
      </c>
    </row>
    <row r="44" spans="1:14" ht="12" customHeight="1" x14ac:dyDescent="0.2">
      <c r="A44" s="7" t="str">
        <f>'Pregnant Women Participating'!A44</f>
        <v>Arizona</v>
      </c>
      <c r="B44" s="13">
        <v>12891</v>
      </c>
      <c r="C44" s="4">
        <v>12791</v>
      </c>
      <c r="D44" s="4">
        <v>12891</v>
      </c>
      <c r="E44" s="4">
        <v>13040</v>
      </c>
      <c r="F44" s="4">
        <v>12921</v>
      </c>
      <c r="G44" s="4">
        <v>12940</v>
      </c>
      <c r="H44" s="4">
        <v>12668</v>
      </c>
      <c r="I44" s="4">
        <v>12668</v>
      </c>
      <c r="J44" s="4">
        <v>12407</v>
      </c>
      <c r="K44" s="4">
        <v>12485</v>
      </c>
      <c r="L44" s="4">
        <v>12521</v>
      </c>
      <c r="M44" s="42">
        <v>12596</v>
      </c>
      <c r="N44" s="13">
        <f t="shared" si="1"/>
        <v>12734.916666666666</v>
      </c>
    </row>
    <row r="45" spans="1:14" ht="12" customHeight="1" x14ac:dyDescent="0.2">
      <c r="A45" s="7" t="str">
        <f>'Pregnant Women Participating'!A45</f>
        <v>Arkansas</v>
      </c>
      <c r="B45" s="13">
        <v>3727</v>
      </c>
      <c r="C45" s="4">
        <v>3650</v>
      </c>
      <c r="D45" s="4">
        <v>3621</v>
      </c>
      <c r="E45" s="4">
        <v>3670</v>
      </c>
      <c r="F45" s="4">
        <v>3684</v>
      </c>
      <c r="G45" s="4">
        <v>3696</v>
      </c>
      <c r="H45" s="4">
        <v>3806</v>
      </c>
      <c r="I45" s="4">
        <v>3868</v>
      </c>
      <c r="J45" s="4">
        <v>3870</v>
      </c>
      <c r="K45" s="4">
        <v>3996</v>
      </c>
      <c r="L45" s="4">
        <v>4053</v>
      </c>
      <c r="M45" s="42">
        <v>4114</v>
      </c>
      <c r="N45" s="13">
        <f t="shared" si="1"/>
        <v>3812.9166666666665</v>
      </c>
    </row>
    <row r="46" spans="1:14" ht="12" customHeight="1" x14ac:dyDescent="0.2">
      <c r="A46" s="7" t="str">
        <f>'Pregnant Women Participating'!A46</f>
        <v>Louisiana</v>
      </c>
      <c r="B46" s="13">
        <v>7156</v>
      </c>
      <c r="C46" s="4">
        <v>7072</v>
      </c>
      <c r="D46" s="4">
        <v>6997</v>
      </c>
      <c r="E46" s="4">
        <v>6977</v>
      </c>
      <c r="F46" s="4">
        <v>7015</v>
      </c>
      <c r="G46" s="4">
        <v>6951</v>
      </c>
      <c r="H46" s="4">
        <v>6904</v>
      </c>
      <c r="I46" s="4">
        <v>6878</v>
      </c>
      <c r="J46" s="4">
        <v>6971</v>
      </c>
      <c r="K46" s="4">
        <v>7104</v>
      </c>
      <c r="L46" s="4">
        <v>7077</v>
      </c>
      <c r="M46" s="42">
        <v>7195</v>
      </c>
      <c r="N46" s="13">
        <f t="shared" si="1"/>
        <v>7024.75</v>
      </c>
    </row>
    <row r="47" spans="1:14" ht="12" customHeight="1" x14ac:dyDescent="0.2">
      <c r="A47" s="7" t="str">
        <f>'Pregnant Women Participating'!A47</f>
        <v>New Mexico</v>
      </c>
      <c r="B47" s="13">
        <v>4429</v>
      </c>
      <c r="C47" s="4">
        <v>4337</v>
      </c>
      <c r="D47" s="4">
        <v>4329</v>
      </c>
      <c r="E47" s="4">
        <v>4399</v>
      </c>
      <c r="F47" s="4">
        <v>4487</v>
      </c>
      <c r="G47" s="4">
        <v>4538</v>
      </c>
      <c r="H47" s="4">
        <v>4641</v>
      </c>
      <c r="I47" s="4">
        <v>4656</v>
      </c>
      <c r="J47" s="4">
        <v>4632</v>
      </c>
      <c r="K47" s="4">
        <v>4697</v>
      </c>
      <c r="L47" s="4">
        <v>4774</v>
      </c>
      <c r="M47" s="42">
        <v>4778</v>
      </c>
      <c r="N47" s="13">
        <f t="shared" si="1"/>
        <v>4558.083333333333</v>
      </c>
    </row>
    <row r="48" spans="1:14" ht="12" customHeight="1" x14ac:dyDescent="0.2">
      <c r="A48" s="7" t="str">
        <f>'Pregnant Women Participating'!A48</f>
        <v>Oklahoma</v>
      </c>
      <c r="B48" s="13">
        <v>6379</v>
      </c>
      <c r="C48" s="4">
        <v>6414</v>
      </c>
      <c r="D48" s="4">
        <v>6328</v>
      </c>
      <c r="E48" s="4">
        <v>6451</v>
      </c>
      <c r="F48" s="4">
        <v>6394</v>
      </c>
      <c r="G48" s="4">
        <v>6460</v>
      </c>
      <c r="H48" s="4">
        <v>6594</v>
      </c>
      <c r="I48" s="4">
        <v>6602</v>
      </c>
      <c r="J48" s="4">
        <v>6541</v>
      </c>
      <c r="K48" s="4">
        <v>6614</v>
      </c>
      <c r="L48" s="4">
        <v>6664</v>
      </c>
      <c r="M48" s="42">
        <v>6656</v>
      </c>
      <c r="N48" s="13">
        <f t="shared" si="1"/>
        <v>6508.083333333333</v>
      </c>
    </row>
    <row r="49" spans="1:14" ht="12" customHeight="1" x14ac:dyDescent="0.2">
      <c r="A49" s="7" t="str">
        <f>'Pregnant Women Participating'!A49</f>
        <v>Texas</v>
      </c>
      <c r="B49" s="13">
        <v>110214</v>
      </c>
      <c r="C49" s="4">
        <v>109160</v>
      </c>
      <c r="D49" s="4">
        <v>109010</v>
      </c>
      <c r="E49" s="4">
        <v>109445</v>
      </c>
      <c r="F49" s="4">
        <v>109721</v>
      </c>
      <c r="G49" s="4">
        <v>110280</v>
      </c>
      <c r="H49" s="4">
        <v>110480</v>
      </c>
      <c r="I49" s="4">
        <v>110692</v>
      </c>
      <c r="J49" s="4">
        <v>110121</v>
      </c>
      <c r="K49" s="4">
        <v>110638</v>
      </c>
      <c r="L49" s="4">
        <v>109987</v>
      </c>
      <c r="M49" s="42">
        <v>110127</v>
      </c>
      <c r="N49" s="13">
        <f t="shared" si="1"/>
        <v>109989.58333333333</v>
      </c>
    </row>
    <row r="50" spans="1:14" ht="12" customHeight="1" x14ac:dyDescent="0.2">
      <c r="A50" s="7" t="str">
        <f>'Pregnant Women Participating'!A50</f>
        <v>Utah</v>
      </c>
      <c r="B50" s="13">
        <v>5541</v>
      </c>
      <c r="C50" s="4">
        <v>5483</v>
      </c>
      <c r="D50" s="4">
        <v>5462</v>
      </c>
      <c r="E50" s="4">
        <v>5485</v>
      </c>
      <c r="F50" s="4">
        <v>5465</v>
      </c>
      <c r="G50" s="4">
        <v>5508</v>
      </c>
      <c r="H50" s="4">
        <v>5398</v>
      </c>
      <c r="I50" s="4">
        <v>5319</v>
      </c>
      <c r="J50" s="4">
        <v>5191</v>
      </c>
      <c r="K50" s="4">
        <v>5006</v>
      </c>
      <c r="L50" s="4">
        <v>4822</v>
      </c>
      <c r="M50" s="42">
        <v>4771</v>
      </c>
      <c r="N50" s="13">
        <f t="shared" si="1"/>
        <v>5287.583333333333</v>
      </c>
    </row>
    <row r="51" spans="1:14" ht="12" customHeight="1" x14ac:dyDescent="0.2">
      <c r="A51" s="7" t="str">
        <f>'Pregnant Women Participating'!A51</f>
        <v>Inter-Tribal Council, AZ</v>
      </c>
      <c r="B51" s="13">
        <v>410</v>
      </c>
      <c r="C51" s="4">
        <v>389</v>
      </c>
      <c r="D51" s="4">
        <v>389</v>
      </c>
      <c r="E51" s="4">
        <v>404</v>
      </c>
      <c r="F51" s="4">
        <v>393</v>
      </c>
      <c r="G51" s="4">
        <v>396</v>
      </c>
      <c r="H51" s="4">
        <v>383</v>
      </c>
      <c r="I51" s="4">
        <v>382</v>
      </c>
      <c r="J51" s="4">
        <v>396</v>
      </c>
      <c r="K51" s="4">
        <v>382</v>
      </c>
      <c r="L51" s="4">
        <v>357</v>
      </c>
      <c r="M51" s="42">
        <v>379</v>
      </c>
      <c r="N51" s="13">
        <f t="shared" si="1"/>
        <v>388.33333333333331</v>
      </c>
    </row>
    <row r="52" spans="1:14" ht="12" customHeight="1" x14ac:dyDescent="0.2">
      <c r="A52" s="7" t="str">
        <f>'Pregnant Women Participating'!A52</f>
        <v>Navajo Nation, AZ</v>
      </c>
      <c r="B52" s="13">
        <v>393</v>
      </c>
      <c r="C52" s="4">
        <v>374</v>
      </c>
      <c r="D52" s="4">
        <v>374</v>
      </c>
      <c r="E52" s="4">
        <v>386</v>
      </c>
      <c r="F52" s="4">
        <v>363</v>
      </c>
      <c r="G52" s="4">
        <v>375</v>
      </c>
      <c r="H52" s="4">
        <v>369</v>
      </c>
      <c r="I52" s="4">
        <v>353</v>
      </c>
      <c r="J52" s="4">
        <v>359</v>
      </c>
      <c r="K52" s="4">
        <v>368</v>
      </c>
      <c r="L52" s="4">
        <v>355</v>
      </c>
      <c r="M52" s="42">
        <v>342</v>
      </c>
      <c r="N52" s="13">
        <f t="shared" si="1"/>
        <v>367.58333333333331</v>
      </c>
    </row>
    <row r="53" spans="1:14" ht="12" customHeight="1" x14ac:dyDescent="0.2">
      <c r="A53" s="7" t="str">
        <f>'Pregnant Women Participating'!A53</f>
        <v>Acoma, Canoncito &amp; Laguna, NM</v>
      </c>
      <c r="B53" s="13">
        <v>32</v>
      </c>
      <c r="C53" s="4">
        <v>30</v>
      </c>
      <c r="D53" s="4">
        <v>27</v>
      </c>
      <c r="E53" s="4">
        <v>24</v>
      </c>
      <c r="F53" s="4">
        <v>18</v>
      </c>
      <c r="G53" s="4">
        <v>20</v>
      </c>
      <c r="H53" s="4">
        <v>21</v>
      </c>
      <c r="I53" s="4">
        <v>23</v>
      </c>
      <c r="J53" s="4">
        <v>24</v>
      </c>
      <c r="K53" s="4">
        <v>19</v>
      </c>
      <c r="L53" s="4">
        <v>25</v>
      </c>
      <c r="M53" s="42">
        <v>25</v>
      </c>
      <c r="N53" s="13">
        <f t="shared" si="1"/>
        <v>24</v>
      </c>
    </row>
    <row r="54" spans="1:14" ht="12" customHeight="1" x14ac:dyDescent="0.2">
      <c r="A54" s="7" t="str">
        <f>'Pregnant Women Participating'!A54</f>
        <v>Eight Northern Pueblos, NM</v>
      </c>
      <c r="B54" s="13">
        <v>32</v>
      </c>
      <c r="C54" s="4">
        <v>35</v>
      </c>
      <c r="D54" s="4">
        <v>33</v>
      </c>
      <c r="E54" s="4">
        <v>31</v>
      </c>
      <c r="F54" s="4">
        <v>25</v>
      </c>
      <c r="G54" s="4">
        <v>25</v>
      </c>
      <c r="H54" s="4">
        <v>20</v>
      </c>
      <c r="I54" s="4">
        <v>23</v>
      </c>
      <c r="J54" s="4">
        <v>23</v>
      </c>
      <c r="K54" s="4">
        <v>25</v>
      </c>
      <c r="L54" s="4">
        <v>26</v>
      </c>
      <c r="M54" s="42">
        <v>24</v>
      </c>
      <c r="N54" s="13">
        <f t="shared" si="1"/>
        <v>26.833333333333332</v>
      </c>
    </row>
    <row r="55" spans="1:14" ht="12" customHeight="1" x14ac:dyDescent="0.2">
      <c r="A55" s="7" t="str">
        <f>'Pregnant Women Participating'!A55</f>
        <v>Five Sandoval Pueblos, NM</v>
      </c>
      <c r="B55" s="13">
        <v>12</v>
      </c>
      <c r="C55" s="4">
        <v>11</v>
      </c>
      <c r="D55" s="4">
        <v>12</v>
      </c>
      <c r="E55" s="4">
        <v>12</v>
      </c>
      <c r="F55" s="4">
        <v>14</v>
      </c>
      <c r="G55" s="4">
        <v>13</v>
      </c>
      <c r="H55" s="4">
        <v>11</v>
      </c>
      <c r="I55" s="4">
        <v>15</v>
      </c>
      <c r="J55" s="4">
        <v>14</v>
      </c>
      <c r="K55" s="4">
        <v>15</v>
      </c>
      <c r="L55" s="4">
        <v>14</v>
      </c>
      <c r="M55" s="42">
        <v>17</v>
      </c>
      <c r="N55" s="13">
        <f t="shared" si="1"/>
        <v>13.333333333333334</v>
      </c>
    </row>
    <row r="56" spans="1:14" ht="12" customHeight="1" x14ac:dyDescent="0.2">
      <c r="A56" s="7" t="str">
        <f>'Pregnant Women Participating'!A56</f>
        <v>Isleta Pueblo, NM</v>
      </c>
      <c r="B56" s="13">
        <v>78</v>
      </c>
      <c r="C56" s="4">
        <v>71</v>
      </c>
      <c r="D56" s="4">
        <v>68</v>
      </c>
      <c r="E56" s="4">
        <v>81</v>
      </c>
      <c r="F56" s="4">
        <v>82</v>
      </c>
      <c r="G56" s="4">
        <v>79</v>
      </c>
      <c r="H56" s="4">
        <v>81</v>
      </c>
      <c r="I56" s="4">
        <v>76</v>
      </c>
      <c r="J56" s="4">
        <v>68</v>
      </c>
      <c r="K56" s="4">
        <v>65</v>
      </c>
      <c r="L56" s="4">
        <v>66</v>
      </c>
      <c r="M56" s="42">
        <v>74</v>
      </c>
      <c r="N56" s="13">
        <f t="shared" si="1"/>
        <v>74.083333333333329</v>
      </c>
    </row>
    <row r="57" spans="1:14" ht="12" customHeight="1" x14ac:dyDescent="0.2">
      <c r="A57" s="7" t="str">
        <f>'Pregnant Women Participating'!A57</f>
        <v>San Felipe Pueblo, NM</v>
      </c>
      <c r="B57" s="13">
        <v>27</v>
      </c>
      <c r="C57" s="4">
        <v>24</v>
      </c>
      <c r="D57" s="4">
        <v>15</v>
      </c>
      <c r="E57" s="4">
        <v>20</v>
      </c>
      <c r="F57" s="4">
        <v>22</v>
      </c>
      <c r="G57" s="4">
        <v>17</v>
      </c>
      <c r="H57" s="4">
        <v>19</v>
      </c>
      <c r="I57" s="4">
        <v>13</v>
      </c>
      <c r="J57" s="4">
        <v>19</v>
      </c>
      <c r="K57" s="4">
        <v>18</v>
      </c>
      <c r="L57" s="4">
        <v>18</v>
      </c>
      <c r="M57" s="42">
        <v>20</v>
      </c>
      <c r="N57" s="13">
        <f t="shared" si="1"/>
        <v>19.333333333333332</v>
      </c>
    </row>
    <row r="58" spans="1:14" ht="12" customHeight="1" x14ac:dyDescent="0.2">
      <c r="A58" s="7" t="str">
        <f>'Pregnant Women Participating'!A58</f>
        <v>Santo Domingo Tribe, NM</v>
      </c>
      <c r="B58" s="13">
        <v>12</v>
      </c>
      <c r="C58" s="4">
        <v>12</v>
      </c>
      <c r="D58" s="4">
        <v>11</v>
      </c>
      <c r="E58" s="4">
        <v>14</v>
      </c>
      <c r="F58" s="4">
        <v>12</v>
      </c>
      <c r="G58" s="4">
        <v>13</v>
      </c>
      <c r="H58" s="4">
        <v>10</v>
      </c>
      <c r="I58" s="4">
        <v>10</v>
      </c>
      <c r="J58" s="4">
        <v>7</v>
      </c>
      <c r="K58" s="4">
        <v>7</v>
      </c>
      <c r="L58" s="4">
        <v>14</v>
      </c>
      <c r="M58" s="42">
        <v>8</v>
      </c>
      <c r="N58" s="13">
        <f t="shared" si="1"/>
        <v>10.833333333333334</v>
      </c>
    </row>
    <row r="59" spans="1:14" ht="12" customHeight="1" x14ac:dyDescent="0.2">
      <c r="A59" s="7" t="str">
        <f>'Pregnant Women Participating'!A59</f>
        <v>Zuni Pueblo, NM</v>
      </c>
      <c r="B59" s="13">
        <v>55</v>
      </c>
      <c r="C59" s="4">
        <v>54</v>
      </c>
      <c r="D59" s="4">
        <v>54</v>
      </c>
      <c r="E59" s="4">
        <v>54</v>
      </c>
      <c r="F59" s="4">
        <v>52</v>
      </c>
      <c r="G59" s="4">
        <v>52</v>
      </c>
      <c r="H59" s="4">
        <v>47</v>
      </c>
      <c r="I59" s="4">
        <v>54</v>
      </c>
      <c r="J59" s="4">
        <v>59</v>
      </c>
      <c r="K59" s="4">
        <v>58</v>
      </c>
      <c r="L59" s="4">
        <v>62</v>
      </c>
      <c r="M59" s="42">
        <v>58</v>
      </c>
      <c r="N59" s="13">
        <f t="shared" si="1"/>
        <v>54.916666666666664</v>
      </c>
    </row>
    <row r="60" spans="1:14" ht="12" customHeight="1" x14ac:dyDescent="0.2">
      <c r="A60" s="7" t="str">
        <f>'Pregnant Women Participating'!A60</f>
        <v>Cherokee Nation, OK</v>
      </c>
      <c r="B60" s="13">
        <v>393</v>
      </c>
      <c r="C60" s="4">
        <v>377</v>
      </c>
      <c r="D60" s="4">
        <v>365</v>
      </c>
      <c r="E60" s="4">
        <v>364</v>
      </c>
      <c r="F60" s="4">
        <v>363</v>
      </c>
      <c r="G60" s="4">
        <v>368</v>
      </c>
      <c r="H60" s="4">
        <v>369</v>
      </c>
      <c r="I60" s="4">
        <v>375</v>
      </c>
      <c r="J60" s="4">
        <v>357</v>
      </c>
      <c r="K60" s="4">
        <v>360</v>
      </c>
      <c r="L60" s="4">
        <v>351</v>
      </c>
      <c r="M60" s="42">
        <v>328</v>
      </c>
      <c r="N60" s="13">
        <f t="shared" si="1"/>
        <v>364.16666666666669</v>
      </c>
    </row>
    <row r="61" spans="1:14" ht="12" customHeight="1" x14ac:dyDescent="0.2">
      <c r="A61" s="7" t="str">
        <f>'Pregnant Women Participating'!A61</f>
        <v>Chickasaw Nation, OK</v>
      </c>
      <c r="B61" s="13">
        <v>256</v>
      </c>
      <c r="C61" s="4">
        <v>256</v>
      </c>
      <c r="D61" s="4">
        <v>264</v>
      </c>
      <c r="E61" s="4">
        <v>264</v>
      </c>
      <c r="F61" s="4">
        <v>273</v>
      </c>
      <c r="G61" s="4">
        <v>263</v>
      </c>
      <c r="H61" s="4">
        <v>272</v>
      </c>
      <c r="I61" s="4">
        <v>269</v>
      </c>
      <c r="J61" s="4">
        <v>279</v>
      </c>
      <c r="K61" s="4">
        <v>280</v>
      </c>
      <c r="L61" s="4">
        <v>280</v>
      </c>
      <c r="M61" s="42">
        <v>289</v>
      </c>
      <c r="N61" s="13">
        <f t="shared" si="1"/>
        <v>270.41666666666669</v>
      </c>
    </row>
    <row r="62" spans="1:14" ht="12" customHeight="1" x14ac:dyDescent="0.2">
      <c r="A62" s="7" t="str">
        <f>'Pregnant Women Participating'!A62</f>
        <v>Choctaw Nation, OK</v>
      </c>
      <c r="B62" s="13">
        <v>278</v>
      </c>
      <c r="C62" s="4">
        <v>281</v>
      </c>
      <c r="D62" s="4">
        <v>282</v>
      </c>
      <c r="E62" s="4">
        <v>277</v>
      </c>
      <c r="F62" s="4">
        <v>277</v>
      </c>
      <c r="G62" s="4">
        <v>273</v>
      </c>
      <c r="H62" s="4">
        <v>252</v>
      </c>
      <c r="I62" s="4">
        <v>266</v>
      </c>
      <c r="J62" s="4">
        <v>283</v>
      </c>
      <c r="K62" s="4">
        <v>288</v>
      </c>
      <c r="L62" s="4">
        <v>293</v>
      </c>
      <c r="M62" s="42">
        <v>293</v>
      </c>
      <c r="N62" s="13">
        <f t="shared" si="1"/>
        <v>278.58333333333331</v>
      </c>
    </row>
    <row r="63" spans="1:14" ht="12" customHeight="1" x14ac:dyDescent="0.2">
      <c r="A63" s="7" t="str">
        <f>'Pregnant Women Participating'!A63</f>
        <v>Citizen Potawatomi Nation, OK</v>
      </c>
      <c r="B63" s="13">
        <v>106</v>
      </c>
      <c r="C63" s="4">
        <v>101</v>
      </c>
      <c r="D63" s="4">
        <v>102</v>
      </c>
      <c r="E63" s="4">
        <v>102</v>
      </c>
      <c r="F63" s="4">
        <v>90</v>
      </c>
      <c r="G63" s="4">
        <v>83</v>
      </c>
      <c r="H63" s="4">
        <v>91</v>
      </c>
      <c r="I63" s="4">
        <v>93</v>
      </c>
      <c r="J63" s="4">
        <v>90</v>
      </c>
      <c r="K63" s="4">
        <v>91</v>
      </c>
      <c r="L63" s="4">
        <v>96</v>
      </c>
      <c r="M63" s="42">
        <v>91</v>
      </c>
      <c r="N63" s="13">
        <f t="shared" si="1"/>
        <v>94.666666666666671</v>
      </c>
    </row>
    <row r="64" spans="1:14" ht="12" customHeight="1" x14ac:dyDescent="0.2">
      <c r="A64" s="7" t="str">
        <f>'Pregnant Women Participating'!A64</f>
        <v>Inter-Tribal Council, OK</v>
      </c>
      <c r="B64" s="13">
        <v>41</v>
      </c>
      <c r="C64" s="4">
        <v>41</v>
      </c>
      <c r="D64" s="4">
        <v>44</v>
      </c>
      <c r="E64" s="4">
        <v>58</v>
      </c>
      <c r="F64" s="4">
        <v>55</v>
      </c>
      <c r="G64" s="4">
        <v>53</v>
      </c>
      <c r="H64" s="4">
        <v>48</v>
      </c>
      <c r="I64" s="4">
        <v>51</v>
      </c>
      <c r="J64" s="4">
        <v>57</v>
      </c>
      <c r="K64" s="4">
        <v>57</v>
      </c>
      <c r="L64" s="4">
        <v>63</v>
      </c>
      <c r="M64" s="42">
        <v>58</v>
      </c>
      <c r="N64" s="13">
        <f t="shared" si="1"/>
        <v>52.166666666666664</v>
      </c>
    </row>
    <row r="65" spans="1:14" ht="12" customHeight="1" x14ac:dyDescent="0.2">
      <c r="A65" s="7" t="str">
        <f>'Pregnant Women Participating'!A65</f>
        <v>Muscogee Creek Nation, OK</v>
      </c>
      <c r="B65" s="13">
        <v>97</v>
      </c>
      <c r="C65" s="4">
        <v>103</v>
      </c>
      <c r="D65" s="4">
        <v>111</v>
      </c>
      <c r="E65" s="4">
        <v>112</v>
      </c>
      <c r="F65" s="4">
        <v>98</v>
      </c>
      <c r="G65" s="4">
        <v>96</v>
      </c>
      <c r="H65" s="4">
        <v>108</v>
      </c>
      <c r="I65" s="4">
        <v>112</v>
      </c>
      <c r="J65" s="4">
        <v>116</v>
      </c>
      <c r="K65" s="4">
        <v>114</v>
      </c>
      <c r="L65" s="4">
        <v>120</v>
      </c>
      <c r="M65" s="42">
        <v>110</v>
      </c>
      <c r="N65" s="13">
        <f t="shared" si="1"/>
        <v>108.08333333333333</v>
      </c>
    </row>
    <row r="66" spans="1:14" ht="12" customHeight="1" x14ac:dyDescent="0.2">
      <c r="A66" s="7" t="str">
        <f>'Pregnant Women Participating'!A66</f>
        <v>Osage Tribal Council, OK</v>
      </c>
      <c r="B66" s="13">
        <v>242</v>
      </c>
      <c r="C66" s="4">
        <v>216</v>
      </c>
      <c r="D66" s="4">
        <v>212</v>
      </c>
      <c r="E66" s="4">
        <v>214</v>
      </c>
      <c r="F66" s="4">
        <v>201</v>
      </c>
      <c r="G66" s="4">
        <v>186</v>
      </c>
      <c r="H66" s="4">
        <v>193</v>
      </c>
      <c r="I66" s="4">
        <v>186</v>
      </c>
      <c r="J66" s="4">
        <v>191</v>
      </c>
      <c r="K66" s="4">
        <v>182</v>
      </c>
      <c r="L66" s="4">
        <v>176</v>
      </c>
      <c r="M66" s="42">
        <v>185</v>
      </c>
      <c r="N66" s="13">
        <f t="shared" si="1"/>
        <v>198.66666666666666</v>
      </c>
    </row>
    <row r="67" spans="1:14" ht="12" customHeight="1" x14ac:dyDescent="0.2">
      <c r="A67" s="7" t="str">
        <f>'Pregnant Women Participating'!A67</f>
        <v>Otoe-Missouria Tribe, OK</v>
      </c>
      <c r="B67" s="13">
        <v>28</v>
      </c>
      <c r="C67" s="4">
        <v>29</v>
      </c>
      <c r="D67" s="4">
        <v>32</v>
      </c>
      <c r="E67" s="4">
        <v>36</v>
      </c>
      <c r="F67" s="4">
        <v>32</v>
      </c>
      <c r="G67" s="4">
        <v>34</v>
      </c>
      <c r="H67" s="4">
        <v>36</v>
      </c>
      <c r="I67" s="4">
        <v>33</v>
      </c>
      <c r="J67" s="4">
        <v>32</v>
      </c>
      <c r="K67" s="4">
        <v>31</v>
      </c>
      <c r="L67" s="4">
        <v>30</v>
      </c>
      <c r="M67" s="42">
        <v>30</v>
      </c>
      <c r="N67" s="13">
        <f t="shared" si="1"/>
        <v>31.916666666666668</v>
      </c>
    </row>
    <row r="68" spans="1:14" ht="12" customHeight="1" x14ac:dyDescent="0.2">
      <c r="A68" s="7" t="str">
        <f>'Pregnant Women Participating'!A68</f>
        <v>Wichita, Caddo &amp; Delaware (WCD), OK</v>
      </c>
      <c r="B68" s="13">
        <v>263</v>
      </c>
      <c r="C68" s="4">
        <v>258</v>
      </c>
      <c r="D68" s="4">
        <v>256</v>
      </c>
      <c r="E68" s="4">
        <v>260</v>
      </c>
      <c r="F68" s="4">
        <v>258</v>
      </c>
      <c r="G68" s="4">
        <v>268</v>
      </c>
      <c r="H68" s="4">
        <v>284</v>
      </c>
      <c r="I68" s="4">
        <v>269</v>
      </c>
      <c r="J68" s="4">
        <v>259</v>
      </c>
      <c r="K68" s="4">
        <v>280</v>
      </c>
      <c r="L68" s="4">
        <v>293</v>
      </c>
      <c r="M68" s="42">
        <v>296</v>
      </c>
      <c r="N68" s="13">
        <f t="shared" si="1"/>
        <v>270.33333333333331</v>
      </c>
    </row>
    <row r="69" spans="1:14" s="17" customFormat="1" ht="24.75" customHeight="1" x14ac:dyDescent="0.2">
      <c r="A69" s="14" t="str">
        <f>'Pregnant Women Participating'!A69</f>
        <v>Southwest Region</v>
      </c>
      <c r="B69" s="16">
        <v>153092</v>
      </c>
      <c r="C69" s="15">
        <v>151569</v>
      </c>
      <c r="D69" s="15">
        <v>151289</v>
      </c>
      <c r="E69" s="15">
        <v>152180</v>
      </c>
      <c r="F69" s="15">
        <v>152315</v>
      </c>
      <c r="G69" s="15">
        <v>152987</v>
      </c>
      <c r="H69" s="15">
        <v>153105</v>
      </c>
      <c r="I69" s="15">
        <v>153286</v>
      </c>
      <c r="J69" s="15">
        <v>152366</v>
      </c>
      <c r="K69" s="15">
        <v>153180</v>
      </c>
      <c r="L69" s="15">
        <v>152537</v>
      </c>
      <c r="M69" s="41">
        <v>152864</v>
      </c>
      <c r="N69" s="16">
        <f t="shared" si="1"/>
        <v>152564.16666666666</v>
      </c>
    </row>
    <row r="70" spans="1:14" ht="12" customHeight="1" x14ac:dyDescent="0.2">
      <c r="A70" s="7" t="str">
        <f>'Pregnant Women Participating'!A70</f>
        <v>Colorado</v>
      </c>
      <c r="B70" s="13">
        <v>9528</v>
      </c>
      <c r="C70" s="4">
        <v>9472</v>
      </c>
      <c r="D70" s="4">
        <v>9454</v>
      </c>
      <c r="E70" s="4">
        <v>9504</v>
      </c>
      <c r="F70" s="4">
        <v>9520</v>
      </c>
      <c r="G70" s="4">
        <v>9699</v>
      </c>
      <c r="H70" s="4">
        <v>9822</v>
      </c>
      <c r="I70" s="4">
        <v>9857</v>
      </c>
      <c r="J70" s="4">
        <v>9754</v>
      </c>
      <c r="K70" s="4">
        <v>9809</v>
      </c>
      <c r="L70" s="4">
        <v>9853</v>
      </c>
      <c r="M70" s="42">
        <v>9938</v>
      </c>
      <c r="N70" s="13">
        <f t="shared" si="1"/>
        <v>9684.1666666666661</v>
      </c>
    </row>
    <row r="71" spans="1:14" ht="12" customHeight="1" x14ac:dyDescent="0.2">
      <c r="A71" s="7" t="str">
        <f>'Pregnant Women Participating'!A71</f>
        <v>Kansas</v>
      </c>
      <c r="B71" s="13">
        <v>4286</v>
      </c>
      <c r="C71" s="4">
        <v>4243</v>
      </c>
      <c r="D71" s="4">
        <v>4259</v>
      </c>
      <c r="E71" s="4">
        <v>4279</v>
      </c>
      <c r="F71" s="4">
        <v>4275</v>
      </c>
      <c r="G71" s="4">
        <v>4301</v>
      </c>
      <c r="H71" s="4">
        <v>4327</v>
      </c>
      <c r="I71" s="4">
        <v>4419</v>
      </c>
      <c r="J71" s="4">
        <v>4407</v>
      </c>
      <c r="K71" s="4">
        <v>4416</v>
      </c>
      <c r="L71" s="4">
        <v>4352</v>
      </c>
      <c r="M71" s="42">
        <v>4433</v>
      </c>
      <c r="N71" s="13">
        <f t="shared" si="1"/>
        <v>4333.083333333333</v>
      </c>
    </row>
    <row r="72" spans="1:14" ht="12" customHeight="1" x14ac:dyDescent="0.2">
      <c r="A72" s="7" t="str">
        <f>'Pregnant Women Participating'!A72</f>
        <v>Missouri</v>
      </c>
      <c r="B72" s="13">
        <v>8247</v>
      </c>
      <c r="C72" s="4">
        <v>8147</v>
      </c>
      <c r="D72" s="4">
        <v>8106</v>
      </c>
      <c r="E72" s="4">
        <v>8109</v>
      </c>
      <c r="F72" s="4">
        <v>8028</v>
      </c>
      <c r="G72" s="4">
        <v>8017</v>
      </c>
      <c r="H72" s="4">
        <v>8171</v>
      </c>
      <c r="I72" s="4">
        <v>8242</v>
      </c>
      <c r="J72" s="4">
        <v>8202</v>
      </c>
      <c r="K72" s="4">
        <v>8345</v>
      </c>
      <c r="L72" s="4">
        <v>8317</v>
      </c>
      <c r="M72" s="42">
        <v>8350</v>
      </c>
      <c r="N72" s="13">
        <f t="shared" si="1"/>
        <v>8190.083333333333</v>
      </c>
    </row>
    <row r="73" spans="1:14" ht="12" customHeight="1" x14ac:dyDescent="0.2">
      <c r="A73" s="7" t="str">
        <f>'Pregnant Women Participating'!A73</f>
        <v>Montana</v>
      </c>
      <c r="B73" s="13">
        <v>1179</v>
      </c>
      <c r="C73" s="4">
        <v>1149</v>
      </c>
      <c r="D73" s="4">
        <v>1155</v>
      </c>
      <c r="E73" s="4">
        <v>1145</v>
      </c>
      <c r="F73" s="4">
        <v>1185</v>
      </c>
      <c r="G73" s="4">
        <v>1214</v>
      </c>
      <c r="H73" s="4">
        <v>1204</v>
      </c>
      <c r="I73" s="4">
        <v>1217</v>
      </c>
      <c r="J73" s="4">
        <v>1235</v>
      </c>
      <c r="K73" s="4">
        <v>1228</v>
      </c>
      <c r="L73" s="4">
        <v>1238</v>
      </c>
      <c r="M73" s="42">
        <v>1255</v>
      </c>
      <c r="N73" s="13">
        <f t="shared" si="1"/>
        <v>1200.3333333333333</v>
      </c>
    </row>
    <row r="74" spans="1:14" ht="12" customHeight="1" x14ac:dyDescent="0.2">
      <c r="A74" s="7" t="str">
        <f>'Pregnant Women Participating'!A74</f>
        <v>Nebraska</v>
      </c>
      <c r="B74" s="13">
        <v>3187</v>
      </c>
      <c r="C74" s="4">
        <v>3132</v>
      </c>
      <c r="D74" s="4">
        <v>3016</v>
      </c>
      <c r="E74" s="4">
        <v>2967</v>
      </c>
      <c r="F74" s="4">
        <v>2853</v>
      </c>
      <c r="G74" s="4">
        <v>2799</v>
      </c>
      <c r="H74" s="4">
        <v>2777</v>
      </c>
      <c r="I74" s="4">
        <v>2738</v>
      </c>
      <c r="J74" s="4">
        <v>2700</v>
      </c>
      <c r="K74" s="4">
        <v>2620</v>
      </c>
      <c r="L74" s="4">
        <v>2599</v>
      </c>
      <c r="M74" s="42">
        <v>2576</v>
      </c>
      <c r="N74" s="13">
        <f t="shared" si="1"/>
        <v>2830.3333333333335</v>
      </c>
    </row>
    <row r="75" spans="1:14" ht="12" customHeight="1" x14ac:dyDescent="0.2">
      <c r="A75" s="7" t="str">
        <f>'Pregnant Women Participating'!A75</f>
        <v>North Dakota</v>
      </c>
      <c r="B75" s="13">
        <v>712</v>
      </c>
      <c r="C75" s="4">
        <v>684</v>
      </c>
      <c r="D75" s="4">
        <v>668</v>
      </c>
      <c r="E75" s="4">
        <v>646</v>
      </c>
      <c r="F75" s="4">
        <v>654</v>
      </c>
      <c r="G75" s="4">
        <v>663</v>
      </c>
      <c r="H75" s="4">
        <v>675</v>
      </c>
      <c r="I75" s="4">
        <v>691</v>
      </c>
      <c r="J75" s="4">
        <v>673</v>
      </c>
      <c r="K75" s="4">
        <v>700</v>
      </c>
      <c r="L75" s="4">
        <v>687</v>
      </c>
      <c r="M75" s="42">
        <v>679</v>
      </c>
      <c r="N75" s="13">
        <f t="shared" si="1"/>
        <v>677.66666666666663</v>
      </c>
    </row>
    <row r="76" spans="1:14" ht="12" customHeight="1" x14ac:dyDescent="0.2">
      <c r="A76" s="7" t="str">
        <f>'Pregnant Women Participating'!A76</f>
        <v>South Dakota</v>
      </c>
      <c r="B76" s="13">
        <v>1181</v>
      </c>
      <c r="C76" s="4">
        <v>1171</v>
      </c>
      <c r="D76" s="4">
        <v>1133</v>
      </c>
      <c r="E76" s="4">
        <v>1152</v>
      </c>
      <c r="F76" s="4">
        <v>1167</v>
      </c>
      <c r="G76" s="4">
        <v>1181</v>
      </c>
      <c r="H76" s="4">
        <v>1181</v>
      </c>
      <c r="I76" s="4">
        <v>1173</v>
      </c>
      <c r="J76" s="4">
        <v>1169</v>
      </c>
      <c r="K76" s="4">
        <v>1210</v>
      </c>
      <c r="L76" s="4">
        <v>1223</v>
      </c>
      <c r="M76" s="42">
        <v>1217</v>
      </c>
      <c r="N76" s="13">
        <f t="shared" si="1"/>
        <v>1179.8333333333333</v>
      </c>
    </row>
    <row r="77" spans="1:14" ht="12" customHeight="1" x14ac:dyDescent="0.2">
      <c r="A77" s="7" t="str">
        <f>'Pregnant Women Participating'!A77</f>
        <v>Wyoming</v>
      </c>
      <c r="B77" s="13">
        <v>741</v>
      </c>
      <c r="C77" s="4">
        <v>745</v>
      </c>
      <c r="D77" s="4">
        <v>735</v>
      </c>
      <c r="E77" s="4">
        <v>742</v>
      </c>
      <c r="F77" s="4">
        <v>743</v>
      </c>
      <c r="G77" s="4">
        <v>760</v>
      </c>
      <c r="H77" s="4">
        <v>772</v>
      </c>
      <c r="I77" s="4">
        <v>765</v>
      </c>
      <c r="J77" s="4">
        <v>742</v>
      </c>
      <c r="K77" s="4">
        <v>729</v>
      </c>
      <c r="L77" s="4">
        <v>708</v>
      </c>
      <c r="M77" s="42">
        <v>679</v>
      </c>
      <c r="N77" s="13">
        <f t="shared" si="1"/>
        <v>738.41666666666663</v>
      </c>
    </row>
    <row r="78" spans="1:14" ht="12" customHeight="1" x14ac:dyDescent="0.2">
      <c r="A78" s="7" t="str">
        <f>'Pregnant Women Participating'!A78</f>
        <v>Ute Mountain Ute Tribe, CO</v>
      </c>
      <c r="B78" s="13">
        <v>12</v>
      </c>
      <c r="C78" s="4">
        <v>12</v>
      </c>
      <c r="D78" s="4">
        <v>7</v>
      </c>
      <c r="E78" s="4">
        <v>8</v>
      </c>
      <c r="F78" s="4">
        <v>7</v>
      </c>
      <c r="G78" s="4">
        <v>9</v>
      </c>
      <c r="H78" s="4">
        <v>11</v>
      </c>
      <c r="I78" s="4">
        <v>9</v>
      </c>
      <c r="J78" s="4">
        <v>8</v>
      </c>
      <c r="K78" s="4">
        <v>8</v>
      </c>
      <c r="L78" s="4">
        <v>8</v>
      </c>
      <c r="M78" s="42">
        <v>14</v>
      </c>
      <c r="N78" s="13">
        <f t="shared" si="1"/>
        <v>9.4166666666666661</v>
      </c>
    </row>
    <row r="79" spans="1:14" ht="12" customHeight="1" x14ac:dyDescent="0.2">
      <c r="A79" s="7" t="str">
        <f>'Pregnant Women Participating'!A79</f>
        <v>Omaha Sioux, NE</v>
      </c>
      <c r="B79" s="13">
        <v>7</v>
      </c>
      <c r="C79" s="4">
        <v>8</v>
      </c>
      <c r="D79" s="4">
        <v>8</v>
      </c>
      <c r="E79" s="4">
        <v>6</v>
      </c>
      <c r="F79" s="4">
        <v>7</v>
      </c>
      <c r="G79" s="4">
        <v>6</v>
      </c>
      <c r="H79" s="4">
        <v>7</v>
      </c>
      <c r="I79" s="4">
        <v>8</v>
      </c>
      <c r="J79" s="4">
        <v>8</v>
      </c>
      <c r="K79" s="4">
        <v>9</v>
      </c>
      <c r="L79" s="4">
        <v>9</v>
      </c>
      <c r="M79" s="42">
        <v>6</v>
      </c>
      <c r="N79" s="13">
        <f t="shared" si="1"/>
        <v>7.416666666666667</v>
      </c>
    </row>
    <row r="80" spans="1:14" ht="12" customHeight="1" x14ac:dyDescent="0.2">
      <c r="A80" s="7" t="str">
        <f>'Pregnant Women Participating'!A80</f>
        <v>Santee Sioux, NE</v>
      </c>
      <c r="B80" s="13">
        <v>2</v>
      </c>
      <c r="C80" s="4">
        <v>1</v>
      </c>
      <c r="D80" s="4">
        <v>1</v>
      </c>
      <c r="E80" s="4">
        <v>1</v>
      </c>
      <c r="F80" s="4">
        <v>1</v>
      </c>
      <c r="G80" s="4">
        <v>1</v>
      </c>
      <c r="H80" s="4">
        <v>1</v>
      </c>
      <c r="I80" s="4">
        <v>1</v>
      </c>
      <c r="J80" s="4">
        <v>1</v>
      </c>
      <c r="K80" s="4">
        <v>1</v>
      </c>
      <c r="L80" s="4">
        <v>0</v>
      </c>
      <c r="M80" s="42">
        <v>1</v>
      </c>
      <c r="N80" s="13">
        <f t="shared" si="1"/>
        <v>1</v>
      </c>
    </row>
    <row r="81" spans="1:14" ht="12" customHeight="1" x14ac:dyDescent="0.2">
      <c r="A81" s="7" t="str">
        <f>'Pregnant Women Participating'!A81</f>
        <v>Winnebago Tribe, NE</v>
      </c>
      <c r="B81" s="13">
        <v>3</v>
      </c>
      <c r="C81" s="4">
        <v>2</v>
      </c>
      <c r="D81" s="4">
        <v>2</v>
      </c>
      <c r="E81" s="4">
        <v>1</v>
      </c>
      <c r="F81" s="4">
        <v>2</v>
      </c>
      <c r="G81" s="4">
        <v>1</v>
      </c>
      <c r="H81" s="4">
        <v>3</v>
      </c>
      <c r="I81" s="4">
        <v>4</v>
      </c>
      <c r="J81" s="4">
        <v>4</v>
      </c>
      <c r="K81" s="4">
        <v>4</v>
      </c>
      <c r="L81" s="4">
        <v>4</v>
      </c>
      <c r="M81" s="42">
        <v>7</v>
      </c>
      <c r="N81" s="13">
        <f t="shared" si="1"/>
        <v>3.0833333333333335</v>
      </c>
    </row>
    <row r="82" spans="1:14" ht="12" customHeight="1" x14ac:dyDescent="0.2">
      <c r="A82" s="7" t="str">
        <f>'Pregnant Women Participating'!A82</f>
        <v>Standing Rock Sioux Tribe, ND</v>
      </c>
      <c r="B82" s="13">
        <v>11</v>
      </c>
      <c r="C82" s="4">
        <v>10</v>
      </c>
      <c r="D82" s="4">
        <v>8</v>
      </c>
      <c r="E82" s="4">
        <v>7</v>
      </c>
      <c r="F82" s="4">
        <v>6</v>
      </c>
      <c r="G82" s="4">
        <v>6</v>
      </c>
      <c r="H82" s="4">
        <v>6</v>
      </c>
      <c r="I82" s="4">
        <v>5</v>
      </c>
      <c r="J82" s="4">
        <v>6</v>
      </c>
      <c r="K82" s="4">
        <v>5</v>
      </c>
      <c r="L82" s="4">
        <v>8</v>
      </c>
      <c r="M82" s="42">
        <v>8</v>
      </c>
      <c r="N82" s="13">
        <f t="shared" si="1"/>
        <v>7.166666666666667</v>
      </c>
    </row>
    <row r="83" spans="1:14" ht="12" customHeight="1" x14ac:dyDescent="0.2">
      <c r="A83" s="7" t="str">
        <f>'Pregnant Women Participating'!A83</f>
        <v>Three Affiliated Tribes, ND</v>
      </c>
      <c r="B83" s="13">
        <v>2</v>
      </c>
      <c r="C83" s="4">
        <v>2</v>
      </c>
      <c r="D83" s="4">
        <v>2</v>
      </c>
      <c r="E83" s="4">
        <v>2</v>
      </c>
      <c r="F83" s="4">
        <v>1</v>
      </c>
      <c r="G83" s="4">
        <v>2</v>
      </c>
      <c r="H83" s="4">
        <v>2</v>
      </c>
      <c r="I83" s="4">
        <v>2</v>
      </c>
      <c r="J83" s="4">
        <v>1</v>
      </c>
      <c r="K83" s="4">
        <v>2</v>
      </c>
      <c r="L83" s="4">
        <v>2</v>
      </c>
      <c r="M83" s="42">
        <v>4</v>
      </c>
      <c r="N83" s="13">
        <f t="shared" si="1"/>
        <v>2</v>
      </c>
    </row>
    <row r="84" spans="1:14" ht="12" customHeight="1" x14ac:dyDescent="0.2">
      <c r="A84" s="7" t="str">
        <f>'Pregnant Women Participating'!A84</f>
        <v>Cheyenne River Sioux, SD</v>
      </c>
      <c r="B84" s="13">
        <v>12</v>
      </c>
      <c r="C84" s="4">
        <v>13</v>
      </c>
      <c r="D84" s="4">
        <v>14</v>
      </c>
      <c r="E84" s="4">
        <v>15</v>
      </c>
      <c r="F84" s="4">
        <v>19</v>
      </c>
      <c r="G84" s="4">
        <v>20</v>
      </c>
      <c r="H84" s="4">
        <v>20</v>
      </c>
      <c r="I84" s="4">
        <v>17</v>
      </c>
      <c r="J84" s="4">
        <v>16</v>
      </c>
      <c r="K84" s="4">
        <v>25</v>
      </c>
      <c r="L84" s="4">
        <v>22</v>
      </c>
      <c r="M84" s="42">
        <v>28</v>
      </c>
      <c r="N84" s="13">
        <f t="shared" si="1"/>
        <v>18.416666666666668</v>
      </c>
    </row>
    <row r="85" spans="1:14" ht="12" customHeight="1" x14ac:dyDescent="0.2">
      <c r="A85" s="7" t="str">
        <f>'Pregnant Women Participating'!A85</f>
        <v>Rosebud Sioux, SD</v>
      </c>
      <c r="B85" s="13">
        <v>65</v>
      </c>
      <c r="C85" s="4">
        <v>67</v>
      </c>
      <c r="D85" s="4">
        <v>57</v>
      </c>
      <c r="E85" s="4">
        <v>50</v>
      </c>
      <c r="F85" s="4">
        <v>41</v>
      </c>
      <c r="G85" s="4">
        <v>43</v>
      </c>
      <c r="H85" s="4">
        <v>44</v>
      </c>
      <c r="I85" s="4">
        <v>46</v>
      </c>
      <c r="J85" s="4">
        <v>46</v>
      </c>
      <c r="K85" s="4">
        <v>48</v>
      </c>
      <c r="L85" s="4">
        <v>49</v>
      </c>
      <c r="M85" s="42">
        <v>52</v>
      </c>
      <c r="N85" s="13">
        <f t="shared" si="1"/>
        <v>50.666666666666664</v>
      </c>
    </row>
    <row r="86" spans="1:14" ht="12" customHeight="1" x14ac:dyDescent="0.2">
      <c r="A86" s="7" t="str">
        <f>'Pregnant Women Participating'!A86</f>
        <v>Northern Arapahoe, WY</v>
      </c>
      <c r="B86" s="13">
        <v>19</v>
      </c>
      <c r="C86" s="4">
        <v>19</v>
      </c>
      <c r="D86" s="4">
        <v>25</v>
      </c>
      <c r="E86" s="4">
        <v>21</v>
      </c>
      <c r="F86" s="4">
        <v>21</v>
      </c>
      <c r="G86" s="4">
        <v>19</v>
      </c>
      <c r="H86" s="4">
        <v>19</v>
      </c>
      <c r="I86" s="4">
        <v>18</v>
      </c>
      <c r="J86" s="4">
        <v>23</v>
      </c>
      <c r="K86" s="4">
        <v>27</v>
      </c>
      <c r="L86" s="4">
        <v>22</v>
      </c>
      <c r="M86" s="42">
        <v>20</v>
      </c>
      <c r="N86" s="13">
        <f t="shared" si="1"/>
        <v>21.083333333333332</v>
      </c>
    </row>
    <row r="87" spans="1:14" ht="12" customHeight="1" x14ac:dyDescent="0.2">
      <c r="A87" s="7" t="str">
        <f>'Pregnant Women Participating'!A87</f>
        <v>Shoshone Tribe, WY</v>
      </c>
      <c r="B87" s="13">
        <v>6</v>
      </c>
      <c r="C87" s="4">
        <v>6</v>
      </c>
      <c r="D87" s="4">
        <v>6</v>
      </c>
      <c r="E87" s="4">
        <v>6</v>
      </c>
      <c r="F87" s="4">
        <v>3</v>
      </c>
      <c r="G87" s="4">
        <v>3</v>
      </c>
      <c r="H87" s="4">
        <v>4</v>
      </c>
      <c r="I87" s="4">
        <v>4</v>
      </c>
      <c r="J87" s="4">
        <v>6</v>
      </c>
      <c r="K87" s="4">
        <v>7</v>
      </c>
      <c r="L87" s="4">
        <v>7</v>
      </c>
      <c r="M87" s="42">
        <v>5</v>
      </c>
      <c r="N87" s="13">
        <f t="shared" si="1"/>
        <v>5.25</v>
      </c>
    </row>
    <row r="88" spans="1:14" s="17" customFormat="1" ht="24.75" customHeight="1" x14ac:dyDescent="0.2">
      <c r="A88" s="14" t="str">
        <f>'Pregnant Women Participating'!A88</f>
        <v>Mountain Plains</v>
      </c>
      <c r="B88" s="16">
        <v>29200</v>
      </c>
      <c r="C88" s="15">
        <v>28883</v>
      </c>
      <c r="D88" s="15">
        <v>28656</v>
      </c>
      <c r="E88" s="15">
        <v>28661</v>
      </c>
      <c r="F88" s="15">
        <v>28533</v>
      </c>
      <c r="G88" s="15">
        <v>28744</v>
      </c>
      <c r="H88" s="15">
        <v>29046</v>
      </c>
      <c r="I88" s="15">
        <v>29216</v>
      </c>
      <c r="J88" s="15">
        <v>29001</v>
      </c>
      <c r="K88" s="15">
        <v>29193</v>
      </c>
      <c r="L88" s="15">
        <v>29108</v>
      </c>
      <c r="M88" s="41">
        <v>29272</v>
      </c>
      <c r="N88" s="16">
        <f t="shared" si="1"/>
        <v>28959.416666666668</v>
      </c>
    </row>
    <row r="89" spans="1:14" ht="12" customHeight="1" x14ac:dyDescent="0.2">
      <c r="A89" s="8" t="str">
        <f>'Pregnant Women Participating'!A89</f>
        <v>Alaska</v>
      </c>
      <c r="B89" s="13">
        <v>1591</v>
      </c>
      <c r="C89" s="4">
        <v>1569</v>
      </c>
      <c r="D89" s="4">
        <v>1562</v>
      </c>
      <c r="E89" s="4">
        <v>1579</v>
      </c>
      <c r="F89" s="4">
        <v>1531</v>
      </c>
      <c r="G89" s="4">
        <v>1540</v>
      </c>
      <c r="H89" s="4">
        <v>1535</v>
      </c>
      <c r="I89" s="4">
        <v>1527</v>
      </c>
      <c r="J89" s="4">
        <v>1520</v>
      </c>
      <c r="K89" s="4">
        <v>1515</v>
      </c>
      <c r="L89" s="4">
        <v>1486</v>
      </c>
      <c r="M89" s="42">
        <v>1483</v>
      </c>
      <c r="N89" s="13">
        <f t="shared" si="1"/>
        <v>1536.5</v>
      </c>
    </row>
    <row r="90" spans="1:14" ht="12" customHeight="1" x14ac:dyDescent="0.2">
      <c r="A90" s="8" t="str">
        <f>'Pregnant Women Participating'!A90</f>
        <v>American Samoa</v>
      </c>
      <c r="B90" s="13">
        <v>344</v>
      </c>
      <c r="C90" s="4">
        <v>353</v>
      </c>
      <c r="D90" s="4">
        <v>338</v>
      </c>
      <c r="E90" s="4">
        <v>331</v>
      </c>
      <c r="F90" s="4">
        <v>316</v>
      </c>
      <c r="G90" s="4">
        <v>329</v>
      </c>
      <c r="H90" s="4">
        <v>321</v>
      </c>
      <c r="I90" s="4">
        <v>334</v>
      </c>
      <c r="J90" s="4">
        <v>325</v>
      </c>
      <c r="K90" s="4">
        <v>330</v>
      </c>
      <c r="L90" s="4">
        <v>317</v>
      </c>
      <c r="M90" s="42">
        <v>289</v>
      </c>
      <c r="N90" s="13">
        <f t="shared" si="1"/>
        <v>327.25</v>
      </c>
    </row>
    <row r="91" spans="1:14" ht="12" customHeight="1" x14ac:dyDescent="0.2">
      <c r="A91" s="8" t="str">
        <f>'Pregnant Women Participating'!A91</f>
        <v>California</v>
      </c>
      <c r="B91" s="13">
        <v>93178</v>
      </c>
      <c r="C91" s="4">
        <v>92894</v>
      </c>
      <c r="D91" s="4">
        <v>92809</v>
      </c>
      <c r="E91" s="4">
        <v>93643</v>
      </c>
      <c r="F91" s="4">
        <v>93784</v>
      </c>
      <c r="G91" s="4">
        <v>94504</v>
      </c>
      <c r="H91" s="4">
        <v>94490</v>
      </c>
      <c r="I91" s="4">
        <v>94612</v>
      </c>
      <c r="J91" s="4">
        <v>94190</v>
      </c>
      <c r="K91" s="4">
        <v>94496</v>
      </c>
      <c r="L91" s="4">
        <v>94155</v>
      </c>
      <c r="M91" s="42">
        <v>93524</v>
      </c>
      <c r="N91" s="13">
        <f t="shared" si="1"/>
        <v>93856.583333333328</v>
      </c>
    </row>
    <row r="92" spans="1:14" ht="12" customHeight="1" x14ac:dyDescent="0.2">
      <c r="A92" s="8" t="str">
        <f>'Pregnant Women Participating'!A92</f>
        <v>Guam</v>
      </c>
      <c r="B92" s="13">
        <v>567</v>
      </c>
      <c r="C92" s="4">
        <v>552</v>
      </c>
      <c r="D92" s="4">
        <v>565</v>
      </c>
      <c r="E92" s="4">
        <v>564</v>
      </c>
      <c r="F92" s="4">
        <v>545</v>
      </c>
      <c r="G92" s="4">
        <v>541</v>
      </c>
      <c r="H92" s="4">
        <v>534</v>
      </c>
      <c r="I92" s="4">
        <v>512</v>
      </c>
      <c r="J92" s="4">
        <v>512</v>
      </c>
      <c r="K92" s="4">
        <v>530</v>
      </c>
      <c r="L92" s="4">
        <v>518</v>
      </c>
      <c r="M92" s="42">
        <v>526</v>
      </c>
      <c r="N92" s="13">
        <f t="shared" si="1"/>
        <v>538.83333333333337</v>
      </c>
    </row>
    <row r="93" spans="1:14" ht="12" customHeight="1" x14ac:dyDescent="0.2">
      <c r="A93" s="8" t="str">
        <f>'Pregnant Women Participating'!A93</f>
        <v>Hawaii</v>
      </c>
      <c r="B93" s="13">
        <v>2762</v>
      </c>
      <c r="C93" s="4">
        <v>2745</v>
      </c>
      <c r="D93" s="4">
        <v>2761</v>
      </c>
      <c r="E93" s="4">
        <v>2766</v>
      </c>
      <c r="F93" s="4">
        <v>2772</v>
      </c>
      <c r="G93" s="4">
        <v>2728</v>
      </c>
      <c r="H93" s="4">
        <v>2723</v>
      </c>
      <c r="I93" s="4">
        <v>2677</v>
      </c>
      <c r="J93" s="4">
        <v>2678</v>
      </c>
      <c r="K93" s="4">
        <v>2740</v>
      </c>
      <c r="L93" s="4">
        <v>2724</v>
      </c>
      <c r="M93" s="42">
        <v>2692</v>
      </c>
      <c r="N93" s="13">
        <f t="shared" si="1"/>
        <v>2730.6666666666665</v>
      </c>
    </row>
    <row r="94" spans="1:14" ht="12" customHeight="1" x14ac:dyDescent="0.2">
      <c r="A94" s="8" t="str">
        <f>'Pregnant Women Participating'!A94</f>
        <v>Idaho</v>
      </c>
      <c r="B94" s="13">
        <v>3649</v>
      </c>
      <c r="C94" s="4">
        <v>3639</v>
      </c>
      <c r="D94" s="4">
        <v>3643</v>
      </c>
      <c r="E94" s="4">
        <v>3699</v>
      </c>
      <c r="F94" s="4">
        <v>3706</v>
      </c>
      <c r="G94" s="4">
        <v>3755</v>
      </c>
      <c r="H94" s="4">
        <v>3726</v>
      </c>
      <c r="I94" s="4">
        <v>3699</v>
      </c>
      <c r="J94" s="4">
        <v>3666</v>
      </c>
      <c r="K94" s="4">
        <v>3699</v>
      </c>
      <c r="L94" s="4">
        <v>3635</v>
      </c>
      <c r="M94" s="42">
        <v>3821</v>
      </c>
      <c r="N94" s="13">
        <f t="shared" si="1"/>
        <v>3694.75</v>
      </c>
    </row>
    <row r="95" spans="1:14" ht="12" customHeight="1" x14ac:dyDescent="0.2">
      <c r="A95" s="8" t="str">
        <f>'Pregnant Women Participating'!A95</f>
        <v>Nevada</v>
      </c>
      <c r="B95" s="13">
        <v>4537</v>
      </c>
      <c r="C95" s="4">
        <v>4405</v>
      </c>
      <c r="D95" s="4">
        <v>4386</v>
      </c>
      <c r="E95" s="4">
        <v>4363</v>
      </c>
      <c r="F95" s="4">
        <v>4249</v>
      </c>
      <c r="G95" s="4">
        <v>4235</v>
      </c>
      <c r="H95" s="4">
        <v>4213</v>
      </c>
      <c r="I95" s="4">
        <v>4196</v>
      </c>
      <c r="J95" s="4">
        <v>4067</v>
      </c>
      <c r="K95" s="4">
        <v>4035</v>
      </c>
      <c r="L95" s="4">
        <v>4021</v>
      </c>
      <c r="M95" s="42">
        <v>4056</v>
      </c>
      <c r="N95" s="13">
        <f t="shared" si="1"/>
        <v>4230.25</v>
      </c>
    </row>
    <row r="96" spans="1:14" ht="12" customHeight="1" x14ac:dyDescent="0.2">
      <c r="A96" s="8" t="str">
        <f>'Pregnant Women Participating'!A96</f>
        <v>Oregon</v>
      </c>
      <c r="B96" s="13">
        <v>7716</v>
      </c>
      <c r="C96" s="4">
        <v>7664</v>
      </c>
      <c r="D96" s="4">
        <v>7759</v>
      </c>
      <c r="E96" s="4">
        <v>7918</v>
      </c>
      <c r="F96" s="4">
        <v>7900</v>
      </c>
      <c r="G96" s="4">
        <v>8040</v>
      </c>
      <c r="H96" s="4">
        <v>8142</v>
      </c>
      <c r="I96" s="4">
        <v>8182</v>
      </c>
      <c r="J96" s="4">
        <v>8316</v>
      </c>
      <c r="K96" s="4">
        <v>8579</v>
      </c>
      <c r="L96" s="4">
        <v>8579</v>
      </c>
      <c r="M96" s="42">
        <v>8736</v>
      </c>
      <c r="N96" s="13">
        <f t="shared" si="1"/>
        <v>8127.583333333333</v>
      </c>
    </row>
    <row r="97" spans="1:14" ht="12" customHeight="1" x14ac:dyDescent="0.2">
      <c r="A97" s="8" t="str">
        <f>'Pregnant Women Participating'!A97</f>
        <v>Washington</v>
      </c>
      <c r="B97" s="13">
        <v>10626</v>
      </c>
      <c r="C97" s="4">
        <v>10596</v>
      </c>
      <c r="D97" s="4">
        <v>10710</v>
      </c>
      <c r="E97" s="4">
        <v>11029</v>
      </c>
      <c r="F97" s="4">
        <v>11151</v>
      </c>
      <c r="G97" s="4">
        <v>11375</v>
      </c>
      <c r="H97" s="4">
        <v>11444</v>
      </c>
      <c r="I97" s="4">
        <v>11472</v>
      </c>
      <c r="J97" s="4">
        <v>11343</v>
      </c>
      <c r="K97" s="4">
        <v>11462</v>
      </c>
      <c r="L97" s="4">
        <v>11396</v>
      </c>
      <c r="M97" s="42">
        <v>11479</v>
      </c>
      <c r="N97" s="13">
        <f t="shared" si="1"/>
        <v>11173.583333333334</v>
      </c>
    </row>
    <row r="98" spans="1:14" ht="12" customHeight="1" x14ac:dyDescent="0.2">
      <c r="A98" s="8" t="str">
        <f>'Pregnant Women Participating'!A98</f>
        <v>Northern Marianas</v>
      </c>
      <c r="B98" s="13">
        <v>223</v>
      </c>
      <c r="C98" s="4">
        <v>223</v>
      </c>
      <c r="D98" s="4">
        <v>236</v>
      </c>
      <c r="E98" s="4">
        <v>238</v>
      </c>
      <c r="F98" s="4">
        <v>227</v>
      </c>
      <c r="G98" s="4">
        <v>221</v>
      </c>
      <c r="H98" s="4">
        <v>240</v>
      </c>
      <c r="I98" s="4">
        <v>237</v>
      </c>
      <c r="J98" s="4">
        <v>241</v>
      </c>
      <c r="K98" s="4">
        <v>242</v>
      </c>
      <c r="L98" s="4">
        <v>244</v>
      </c>
      <c r="M98" s="42">
        <v>235</v>
      </c>
      <c r="N98" s="13">
        <f t="shared" si="1"/>
        <v>233.91666666666666</v>
      </c>
    </row>
    <row r="99" spans="1:14" ht="12" customHeight="1" x14ac:dyDescent="0.2">
      <c r="A99" s="8" t="str">
        <f>'Pregnant Women Participating'!A99</f>
        <v>Inter-Tribal Council, NV</v>
      </c>
      <c r="B99" s="13">
        <v>32</v>
      </c>
      <c r="C99" s="4">
        <v>37</v>
      </c>
      <c r="D99" s="4">
        <v>36</v>
      </c>
      <c r="E99" s="4">
        <v>38</v>
      </c>
      <c r="F99" s="4">
        <v>38</v>
      </c>
      <c r="G99" s="4">
        <v>42</v>
      </c>
      <c r="H99" s="4">
        <v>50</v>
      </c>
      <c r="I99" s="4">
        <v>42</v>
      </c>
      <c r="J99" s="4">
        <v>44</v>
      </c>
      <c r="K99" s="4">
        <v>45</v>
      </c>
      <c r="L99" s="4">
        <v>41</v>
      </c>
      <c r="M99" s="42">
        <v>38</v>
      </c>
      <c r="N99" s="13">
        <f t="shared" si="1"/>
        <v>40.25</v>
      </c>
    </row>
    <row r="100" spans="1:14" s="17" customFormat="1" ht="24.75" customHeight="1" x14ac:dyDescent="0.2">
      <c r="A100" s="14" t="str">
        <f>'Pregnant Women Participating'!A100</f>
        <v>Western Region</v>
      </c>
      <c r="B100" s="48">
        <v>125225</v>
      </c>
      <c r="C100" s="49">
        <v>124677</v>
      </c>
      <c r="D100" s="49">
        <v>124805</v>
      </c>
      <c r="E100" s="49">
        <v>126168</v>
      </c>
      <c r="F100" s="49">
        <v>126219</v>
      </c>
      <c r="G100" s="49">
        <v>127310</v>
      </c>
      <c r="H100" s="49">
        <v>127418</v>
      </c>
      <c r="I100" s="49">
        <v>127490</v>
      </c>
      <c r="J100" s="49">
        <v>126902</v>
      </c>
      <c r="K100" s="49">
        <v>127673</v>
      </c>
      <c r="L100" s="49">
        <v>127116</v>
      </c>
      <c r="M100" s="50">
        <v>126879</v>
      </c>
      <c r="N100" s="16">
        <f t="shared" si="1"/>
        <v>126490.16666666667</v>
      </c>
    </row>
    <row r="101" spans="1:14" s="25" customFormat="1" ht="16.5" customHeight="1" thickBot="1" x14ac:dyDescent="0.25">
      <c r="A101" s="22" t="str">
        <f>'Pregnant Women Participating'!A101</f>
        <v>TOTAL</v>
      </c>
      <c r="B101" s="23">
        <v>640931</v>
      </c>
      <c r="C101" s="24">
        <v>636961</v>
      </c>
      <c r="D101" s="24">
        <v>634434</v>
      </c>
      <c r="E101" s="24">
        <v>637635</v>
      </c>
      <c r="F101" s="24">
        <v>638522</v>
      </c>
      <c r="G101" s="24">
        <v>645620</v>
      </c>
      <c r="H101" s="24">
        <v>647609</v>
      </c>
      <c r="I101" s="24">
        <v>648545</v>
      </c>
      <c r="J101" s="24">
        <v>644581</v>
      </c>
      <c r="K101" s="24">
        <v>647665</v>
      </c>
      <c r="L101" s="24">
        <v>646362</v>
      </c>
      <c r="M101" s="43">
        <v>645967</v>
      </c>
      <c r="N101" s="23">
        <f t="shared" si="1"/>
        <v>642902.66666666663</v>
      </c>
    </row>
    <row r="102" spans="1:14" ht="12.75" customHeight="1" thickTop="1" x14ac:dyDescent="0.2">
      <c r="A102" s="9"/>
    </row>
    <row r="103" spans="1:14" x14ac:dyDescent="0.2">
      <c r="A103" s="9"/>
    </row>
    <row r="104" spans="1:14" s="27" customFormat="1" ht="12.75" x14ac:dyDescent="0.2">
      <c r="A104" s="26" t="s">
        <v>1</v>
      </c>
    </row>
  </sheetData>
  <phoneticPr fontId="1" type="noConversion"/>
  <pageMargins left="0.5" right="0.5" top="0.5" bottom="0.5" header="0.5" footer="0.3"/>
  <pageSetup scale="91" fitToHeight="0" orientation="landscape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pageSetUpPr fitToPage="1"/>
  </sheetPr>
  <dimension ref="A1:N104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13" width="11.7109375" style="3" customWidth="1"/>
    <col min="14" max="14" width="13.7109375" style="3" customWidth="1"/>
    <col min="15" max="16384" width="9.140625" style="3"/>
  </cols>
  <sheetData>
    <row r="1" spans="1:14" ht="12" customHeight="1" x14ac:dyDescent="0.2">
      <c r="A1" s="10" t="s">
        <v>10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12" customHeight="1" x14ac:dyDescent="0.2">
      <c r="A2" s="10" t="str">
        <f>'Pregnant Women Participating'!A2</f>
        <v>FISCAL YEAR 2025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12" customHeight="1" x14ac:dyDescent="0.2">
      <c r="A3" s="1" t="str">
        <f>'Pregnant Women Participating'!A3</f>
        <v>Data as of December 12, 2025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 ht="12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ht="24" customHeight="1" x14ac:dyDescent="0.2">
      <c r="A5" s="6" t="s">
        <v>0</v>
      </c>
      <c r="B5" s="18">
        <f>DATE(RIGHT(A2,4)-1,10,1)</f>
        <v>45566</v>
      </c>
      <c r="C5" s="19">
        <f>DATE(RIGHT(A2,4)-1,11,1)</f>
        <v>45597</v>
      </c>
      <c r="D5" s="19">
        <f>DATE(RIGHT(A2,4)-1,12,1)</f>
        <v>45627</v>
      </c>
      <c r="E5" s="19">
        <f>DATE(RIGHT(A2,4),1,1)</f>
        <v>45658</v>
      </c>
      <c r="F5" s="19">
        <f>DATE(RIGHT(A2,4),2,1)</f>
        <v>45689</v>
      </c>
      <c r="G5" s="19">
        <f>DATE(RIGHT(A2,4),3,1)</f>
        <v>45717</v>
      </c>
      <c r="H5" s="19">
        <f>DATE(RIGHT(A2,4),4,1)</f>
        <v>45748</v>
      </c>
      <c r="I5" s="19">
        <f>DATE(RIGHT(A2,4),5,1)</f>
        <v>45778</v>
      </c>
      <c r="J5" s="19">
        <f>DATE(RIGHT(A2,4),6,1)</f>
        <v>45809</v>
      </c>
      <c r="K5" s="19">
        <f>DATE(RIGHT(A2,4),7,1)</f>
        <v>45839</v>
      </c>
      <c r="L5" s="19">
        <f>DATE(RIGHT(A2,4),8,1)</f>
        <v>45870</v>
      </c>
      <c r="M5" s="19">
        <f>DATE(RIGHT(A2,4),9,1)</f>
        <v>45901</v>
      </c>
      <c r="N5" s="12" t="s">
        <v>12</v>
      </c>
    </row>
    <row r="6" spans="1:14" ht="12" customHeight="1" x14ac:dyDescent="0.2">
      <c r="A6" s="7" t="str">
        <f>'Pregnant Women Participating'!A6</f>
        <v>Connecticut</v>
      </c>
      <c r="B6" s="13">
        <v>1927</v>
      </c>
      <c r="C6" s="4">
        <v>1943</v>
      </c>
      <c r="D6" s="4">
        <v>1861</v>
      </c>
      <c r="E6" s="4">
        <v>1893</v>
      </c>
      <c r="F6" s="4">
        <v>1827</v>
      </c>
      <c r="G6" s="4">
        <v>1796</v>
      </c>
      <c r="H6" s="4">
        <v>1781</v>
      </c>
      <c r="I6" s="4">
        <v>1754</v>
      </c>
      <c r="J6" s="4">
        <v>1754</v>
      </c>
      <c r="K6" s="4">
        <v>1736</v>
      </c>
      <c r="L6" s="4">
        <v>1754</v>
      </c>
      <c r="M6" s="42">
        <v>1799</v>
      </c>
      <c r="N6" s="13">
        <f t="shared" ref="N6:N14" si="0">IF(SUM(B6:M6)&gt;0,AVERAGE(B6:M6)," ")</f>
        <v>1818.75</v>
      </c>
    </row>
    <row r="7" spans="1:14" ht="12" customHeight="1" x14ac:dyDescent="0.2">
      <c r="A7" s="7" t="str">
        <f>'Pregnant Women Participating'!A7</f>
        <v>Maine</v>
      </c>
      <c r="B7" s="13">
        <v>730</v>
      </c>
      <c r="C7" s="4">
        <v>718</v>
      </c>
      <c r="D7" s="4">
        <v>703</v>
      </c>
      <c r="E7" s="4">
        <v>696</v>
      </c>
      <c r="F7" s="4">
        <v>671</v>
      </c>
      <c r="G7" s="4">
        <v>684</v>
      </c>
      <c r="H7" s="4">
        <v>678</v>
      </c>
      <c r="I7" s="4">
        <v>666</v>
      </c>
      <c r="J7" s="4">
        <v>696</v>
      </c>
      <c r="K7" s="4">
        <v>716</v>
      </c>
      <c r="L7" s="4">
        <v>709</v>
      </c>
      <c r="M7" s="42">
        <v>704</v>
      </c>
      <c r="N7" s="13">
        <f t="shared" si="0"/>
        <v>697.58333333333337</v>
      </c>
    </row>
    <row r="8" spans="1:14" ht="12" customHeight="1" x14ac:dyDescent="0.2">
      <c r="A8" s="7" t="str">
        <f>'Pregnant Women Participating'!A8</f>
        <v>Massachusetts</v>
      </c>
      <c r="B8" s="13">
        <v>5013</v>
      </c>
      <c r="C8" s="4">
        <v>4955</v>
      </c>
      <c r="D8" s="4">
        <v>4996</v>
      </c>
      <c r="E8" s="4">
        <v>5172</v>
      </c>
      <c r="F8" s="4">
        <v>4953</v>
      </c>
      <c r="G8" s="4">
        <v>4884</v>
      </c>
      <c r="H8" s="4">
        <v>4786</v>
      </c>
      <c r="I8" s="4">
        <v>4749</v>
      </c>
      <c r="J8" s="4">
        <v>4723</v>
      </c>
      <c r="K8" s="4">
        <v>4799</v>
      </c>
      <c r="L8" s="4">
        <v>4649</v>
      </c>
      <c r="M8" s="42">
        <v>4687</v>
      </c>
      <c r="N8" s="13">
        <f t="shared" si="0"/>
        <v>4863.833333333333</v>
      </c>
    </row>
    <row r="9" spans="1:14" ht="12" customHeight="1" x14ac:dyDescent="0.2">
      <c r="A9" s="7" t="str">
        <f>'Pregnant Women Participating'!A9</f>
        <v>New Hampshire</v>
      </c>
      <c r="B9" s="13">
        <v>505</v>
      </c>
      <c r="C9" s="4">
        <v>516</v>
      </c>
      <c r="D9" s="4">
        <v>518</v>
      </c>
      <c r="E9" s="4">
        <v>509</v>
      </c>
      <c r="F9" s="4">
        <v>520</v>
      </c>
      <c r="G9" s="4">
        <v>494</v>
      </c>
      <c r="H9" s="4">
        <v>510</v>
      </c>
      <c r="I9" s="4">
        <v>489</v>
      </c>
      <c r="J9" s="4">
        <v>489</v>
      </c>
      <c r="K9" s="4">
        <v>461</v>
      </c>
      <c r="L9" s="4">
        <v>469</v>
      </c>
      <c r="M9" s="42">
        <v>463</v>
      </c>
      <c r="N9" s="13">
        <f t="shared" si="0"/>
        <v>495.25</v>
      </c>
    </row>
    <row r="10" spans="1:14" ht="12" customHeight="1" x14ac:dyDescent="0.2">
      <c r="A10" s="7" t="str">
        <f>'Pregnant Women Participating'!A10</f>
        <v>New York</v>
      </c>
      <c r="B10" s="13">
        <v>14816</v>
      </c>
      <c r="C10" s="4">
        <v>14708</v>
      </c>
      <c r="D10" s="4">
        <v>14506</v>
      </c>
      <c r="E10" s="4">
        <v>14695</v>
      </c>
      <c r="F10" s="4">
        <v>14385</v>
      </c>
      <c r="G10" s="4">
        <v>14133</v>
      </c>
      <c r="H10" s="4">
        <v>14102</v>
      </c>
      <c r="I10" s="4">
        <v>13938</v>
      </c>
      <c r="J10" s="4">
        <v>13749</v>
      </c>
      <c r="K10" s="4">
        <v>13724</v>
      </c>
      <c r="L10" s="4">
        <v>13654</v>
      </c>
      <c r="M10" s="42">
        <v>13927</v>
      </c>
      <c r="N10" s="13">
        <f t="shared" si="0"/>
        <v>14194.75</v>
      </c>
    </row>
    <row r="11" spans="1:14" ht="12" customHeight="1" x14ac:dyDescent="0.2">
      <c r="A11" s="7" t="str">
        <f>'Pregnant Women Participating'!A11</f>
        <v>Rhode Island</v>
      </c>
      <c r="B11" s="13">
        <v>1062</v>
      </c>
      <c r="C11" s="4">
        <v>1083</v>
      </c>
      <c r="D11" s="4">
        <v>1067</v>
      </c>
      <c r="E11" s="4">
        <v>1055</v>
      </c>
      <c r="F11" s="4">
        <v>1048</v>
      </c>
      <c r="G11" s="4">
        <v>1033</v>
      </c>
      <c r="H11" s="4">
        <v>990</v>
      </c>
      <c r="I11" s="4">
        <v>974</v>
      </c>
      <c r="J11" s="4">
        <v>980</v>
      </c>
      <c r="K11" s="4">
        <v>975</v>
      </c>
      <c r="L11" s="4">
        <v>963</v>
      </c>
      <c r="M11" s="42">
        <v>995</v>
      </c>
      <c r="N11" s="13">
        <f t="shared" si="0"/>
        <v>1018.75</v>
      </c>
    </row>
    <row r="12" spans="1:14" ht="12" customHeight="1" x14ac:dyDescent="0.2">
      <c r="A12" s="7" t="str">
        <f>'Pregnant Women Participating'!A12</f>
        <v>Vermont</v>
      </c>
      <c r="B12" s="13">
        <v>341</v>
      </c>
      <c r="C12" s="4">
        <v>331</v>
      </c>
      <c r="D12" s="4">
        <v>343</v>
      </c>
      <c r="E12" s="4">
        <v>345</v>
      </c>
      <c r="F12" s="4">
        <v>337</v>
      </c>
      <c r="G12" s="4">
        <v>335</v>
      </c>
      <c r="H12" s="4">
        <v>339</v>
      </c>
      <c r="I12" s="4">
        <v>326</v>
      </c>
      <c r="J12" s="4">
        <v>316</v>
      </c>
      <c r="K12" s="4">
        <v>307</v>
      </c>
      <c r="L12" s="4">
        <v>299</v>
      </c>
      <c r="M12" s="42">
        <v>333</v>
      </c>
      <c r="N12" s="13">
        <f t="shared" si="0"/>
        <v>329.33333333333331</v>
      </c>
    </row>
    <row r="13" spans="1:14" ht="12" customHeight="1" x14ac:dyDescent="0.2">
      <c r="A13" s="7" t="str">
        <f>'Pregnant Women Participating'!A13</f>
        <v>Virgin Islands</v>
      </c>
      <c r="B13" s="13">
        <v>63</v>
      </c>
      <c r="C13" s="4">
        <v>61</v>
      </c>
      <c r="D13" s="4">
        <v>73</v>
      </c>
      <c r="E13" s="4">
        <v>73</v>
      </c>
      <c r="F13" s="4">
        <v>72</v>
      </c>
      <c r="G13" s="4">
        <v>69</v>
      </c>
      <c r="H13" s="4">
        <v>69</v>
      </c>
      <c r="I13" s="4">
        <v>71</v>
      </c>
      <c r="J13" s="4">
        <v>75</v>
      </c>
      <c r="K13" s="4">
        <v>59</v>
      </c>
      <c r="L13" s="4">
        <v>62</v>
      </c>
      <c r="M13" s="42">
        <v>62</v>
      </c>
      <c r="N13" s="13">
        <f t="shared" si="0"/>
        <v>67.416666666666671</v>
      </c>
    </row>
    <row r="14" spans="1:14" ht="12" customHeight="1" x14ac:dyDescent="0.2">
      <c r="A14" s="7" t="str">
        <f>'Pregnant Women Participating'!A14</f>
        <v>Pleasant Point, ME</v>
      </c>
      <c r="B14" s="13">
        <v>1</v>
      </c>
      <c r="C14" s="4">
        <v>2</v>
      </c>
      <c r="D14" s="4">
        <v>1</v>
      </c>
      <c r="E14" s="4">
        <v>1</v>
      </c>
      <c r="F14" s="4">
        <v>0</v>
      </c>
      <c r="G14" s="4">
        <v>0</v>
      </c>
      <c r="H14" s="4">
        <v>0</v>
      </c>
      <c r="I14" s="4">
        <v>1</v>
      </c>
      <c r="J14" s="4">
        <v>2</v>
      </c>
      <c r="K14" s="4">
        <v>2</v>
      </c>
      <c r="L14" s="4">
        <v>3</v>
      </c>
      <c r="M14" s="42">
        <v>3</v>
      </c>
      <c r="N14" s="13">
        <f t="shared" si="0"/>
        <v>1.3333333333333333</v>
      </c>
    </row>
    <row r="15" spans="1:14" s="17" customFormat="1" ht="24.75" customHeight="1" x14ac:dyDescent="0.2">
      <c r="A15" s="14" t="str">
        <f>'Pregnant Women Participating'!A15</f>
        <v>Northeast Region</v>
      </c>
      <c r="B15" s="16">
        <v>24458</v>
      </c>
      <c r="C15" s="15">
        <v>24317</v>
      </c>
      <c r="D15" s="15">
        <v>24068</v>
      </c>
      <c r="E15" s="15">
        <v>24439</v>
      </c>
      <c r="F15" s="15">
        <v>23813</v>
      </c>
      <c r="G15" s="15">
        <v>23428</v>
      </c>
      <c r="H15" s="15">
        <v>23255</v>
      </c>
      <c r="I15" s="15">
        <v>22968</v>
      </c>
      <c r="J15" s="15">
        <v>22784</v>
      </c>
      <c r="K15" s="15">
        <v>22779</v>
      </c>
      <c r="L15" s="15">
        <v>22562</v>
      </c>
      <c r="M15" s="41">
        <v>22973</v>
      </c>
      <c r="N15" s="16">
        <f t="shared" ref="N15:N101" si="1">IF(SUM(B15:M15)&gt;0,AVERAGE(B15:M15)," ")</f>
        <v>23487</v>
      </c>
    </row>
    <row r="16" spans="1:14" ht="12" customHeight="1" x14ac:dyDescent="0.2">
      <c r="A16" s="7" t="str">
        <f>'Pregnant Women Participating'!A16</f>
        <v>Delaware</v>
      </c>
      <c r="B16" s="13">
        <v>1046</v>
      </c>
      <c r="C16" s="4">
        <v>1039</v>
      </c>
      <c r="D16" s="4">
        <v>969</v>
      </c>
      <c r="E16" s="4">
        <v>917</v>
      </c>
      <c r="F16" s="4">
        <v>882</v>
      </c>
      <c r="G16" s="4">
        <v>925</v>
      </c>
      <c r="H16" s="4">
        <v>943</v>
      </c>
      <c r="I16" s="4">
        <v>914</v>
      </c>
      <c r="J16" s="4">
        <v>923</v>
      </c>
      <c r="K16" s="4">
        <v>951</v>
      </c>
      <c r="L16" s="4">
        <v>901</v>
      </c>
      <c r="M16" s="42">
        <v>921</v>
      </c>
      <c r="N16" s="13">
        <f t="shared" si="1"/>
        <v>944.25</v>
      </c>
    </row>
    <row r="17" spans="1:14" ht="12" customHeight="1" x14ac:dyDescent="0.2">
      <c r="A17" s="7" t="str">
        <f>'Pregnant Women Participating'!A17</f>
        <v>District of Columbia</v>
      </c>
      <c r="B17" s="13">
        <v>631</v>
      </c>
      <c r="C17" s="4">
        <v>617</v>
      </c>
      <c r="D17" s="4">
        <v>610</v>
      </c>
      <c r="E17" s="4">
        <v>624</v>
      </c>
      <c r="F17" s="4">
        <v>585</v>
      </c>
      <c r="G17" s="4">
        <v>586</v>
      </c>
      <c r="H17" s="4">
        <v>580</v>
      </c>
      <c r="I17" s="4">
        <v>551</v>
      </c>
      <c r="J17" s="4">
        <v>567</v>
      </c>
      <c r="K17" s="4">
        <v>578</v>
      </c>
      <c r="L17" s="4">
        <v>592</v>
      </c>
      <c r="M17" s="42">
        <v>610</v>
      </c>
      <c r="N17" s="13">
        <f t="shared" si="1"/>
        <v>594.25</v>
      </c>
    </row>
    <row r="18" spans="1:14" ht="12" customHeight="1" x14ac:dyDescent="0.2">
      <c r="A18" s="7" t="str">
        <f>'Pregnant Women Participating'!A18</f>
        <v>Maryland</v>
      </c>
      <c r="B18" s="13">
        <v>5203</v>
      </c>
      <c r="C18" s="4">
        <v>5295</v>
      </c>
      <c r="D18" s="4">
        <v>5255</v>
      </c>
      <c r="E18" s="4">
        <v>5234</v>
      </c>
      <c r="F18" s="4">
        <v>5213</v>
      </c>
      <c r="G18" s="4">
        <v>5085</v>
      </c>
      <c r="H18" s="4">
        <v>5005</v>
      </c>
      <c r="I18" s="4">
        <v>4864</v>
      </c>
      <c r="J18" s="4">
        <v>4880</v>
      </c>
      <c r="K18" s="4">
        <v>4712</v>
      </c>
      <c r="L18" s="4">
        <v>4776</v>
      </c>
      <c r="M18" s="42">
        <v>4883</v>
      </c>
      <c r="N18" s="13">
        <f t="shared" si="1"/>
        <v>5033.75</v>
      </c>
    </row>
    <row r="19" spans="1:14" ht="12" customHeight="1" x14ac:dyDescent="0.2">
      <c r="A19" s="7" t="str">
        <f>'Pregnant Women Participating'!A19</f>
        <v>New Jersey</v>
      </c>
      <c r="B19" s="13">
        <v>6549</v>
      </c>
      <c r="C19" s="4">
        <v>6417</v>
      </c>
      <c r="D19" s="4">
        <v>6441</v>
      </c>
      <c r="E19" s="4">
        <v>6545</v>
      </c>
      <c r="F19" s="4">
        <v>6333</v>
      </c>
      <c r="G19" s="4">
        <v>6216</v>
      </c>
      <c r="H19" s="4">
        <v>6062</v>
      </c>
      <c r="I19" s="4">
        <v>6080</v>
      </c>
      <c r="J19" s="4">
        <v>5955</v>
      </c>
      <c r="K19" s="4">
        <v>5928</v>
      </c>
      <c r="L19" s="4">
        <v>5883</v>
      </c>
      <c r="M19" s="42">
        <v>5836</v>
      </c>
      <c r="N19" s="13">
        <f t="shared" si="1"/>
        <v>6187.083333333333</v>
      </c>
    </row>
    <row r="20" spans="1:14" ht="12" customHeight="1" x14ac:dyDescent="0.2">
      <c r="A20" s="7" t="str">
        <f>'Pregnant Women Participating'!A20</f>
        <v>Pennsylvania</v>
      </c>
      <c r="B20" s="13">
        <v>15167</v>
      </c>
      <c r="C20" s="4">
        <v>14893</v>
      </c>
      <c r="D20" s="4">
        <v>14733</v>
      </c>
      <c r="E20" s="4">
        <v>15000</v>
      </c>
      <c r="F20" s="4">
        <v>14627</v>
      </c>
      <c r="G20" s="4">
        <v>14347</v>
      </c>
      <c r="H20" s="4">
        <v>14351</v>
      </c>
      <c r="I20" s="4">
        <v>14407</v>
      </c>
      <c r="J20" s="4">
        <v>14272</v>
      </c>
      <c r="K20" s="4">
        <v>14277</v>
      </c>
      <c r="L20" s="4">
        <v>14082</v>
      </c>
      <c r="M20" s="42">
        <v>14362</v>
      </c>
      <c r="N20" s="13">
        <f t="shared" si="1"/>
        <v>14543.166666666666</v>
      </c>
    </row>
    <row r="21" spans="1:14" ht="12" customHeight="1" x14ac:dyDescent="0.2">
      <c r="A21" s="7" t="str">
        <f>'Pregnant Women Participating'!A21</f>
        <v>Puerto Rico</v>
      </c>
      <c r="B21" s="13">
        <v>5013</v>
      </c>
      <c r="C21" s="4">
        <v>4961</v>
      </c>
      <c r="D21" s="4">
        <v>5047</v>
      </c>
      <c r="E21" s="4">
        <v>5271</v>
      </c>
      <c r="F21" s="4">
        <v>5234</v>
      </c>
      <c r="G21" s="4">
        <v>5096</v>
      </c>
      <c r="H21" s="4">
        <v>4899</v>
      </c>
      <c r="I21" s="4">
        <v>4783</v>
      </c>
      <c r="J21" s="4">
        <v>4652</v>
      </c>
      <c r="K21" s="4">
        <v>4530</v>
      </c>
      <c r="L21" s="4">
        <v>4556</v>
      </c>
      <c r="M21" s="42">
        <v>4645</v>
      </c>
      <c r="N21" s="13">
        <f t="shared" si="1"/>
        <v>4890.583333333333</v>
      </c>
    </row>
    <row r="22" spans="1:14" ht="12" customHeight="1" x14ac:dyDescent="0.2">
      <c r="A22" s="7" t="str">
        <f>'Pregnant Women Participating'!A22</f>
        <v>Virginia</v>
      </c>
      <c r="B22" s="13">
        <v>7068</v>
      </c>
      <c r="C22" s="4">
        <v>6964</v>
      </c>
      <c r="D22" s="4">
        <v>6897</v>
      </c>
      <c r="E22" s="4">
        <v>6900</v>
      </c>
      <c r="F22" s="4">
        <v>6693</v>
      </c>
      <c r="G22" s="4">
        <v>6524</v>
      </c>
      <c r="H22" s="4">
        <v>6517</v>
      </c>
      <c r="I22" s="4">
        <v>6426</v>
      </c>
      <c r="J22" s="4">
        <v>6205</v>
      </c>
      <c r="K22" s="4">
        <v>6240</v>
      </c>
      <c r="L22" s="4">
        <v>6385</v>
      </c>
      <c r="M22" s="42">
        <v>6555</v>
      </c>
      <c r="N22" s="13">
        <f t="shared" si="1"/>
        <v>6614.5</v>
      </c>
    </row>
    <row r="23" spans="1:14" ht="12" customHeight="1" x14ac:dyDescent="0.2">
      <c r="A23" s="7" t="str">
        <f>'Pregnant Women Participating'!A23</f>
        <v>West Virginia</v>
      </c>
      <c r="B23" s="13">
        <v>2485</v>
      </c>
      <c r="C23" s="4">
        <v>2464</v>
      </c>
      <c r="D23" s="4">
        <v>2435</v>
      </c>
      <c r="E23" s="4">
        <v>2439</v>
      </c>
      <c r="F23" s="4">
        <v>2404</v>
      </c>
      <c r="G23" s="4">
        <v>2370</v>
      </c>
      <c r="H23" s="4">
        <v>2378</v>
      </c>
      <c r="I23" s="4">
        <v>2324</v>
      </c>
      <c r="J23" s="4">
        <v>2346</v>
      </c>
      <c r="K23" s="4">
        <v>2390</v>
      </c>
      <c r="L23" s="4">
        <v>2401</v>
      </c>
      <c r="M23" s="42">
        <v>2426</v>
      </c>
      <c r="N23" s="13">
        <f t="shared" si="1"/>
        <v>2405.1666666666665</v>
      </c>
    </row>
    <row r="24" spans="1:14" s="17" customFormat="1" ht="24.75" customHeight="1" x14ac:dyDescent="0.2">
      <c r="A24" s="14" t="str">
        <f>'Pregnant Women Participating'!A24</f>
        <v>Mid-Atlantic Region</v>
      </c>
      <c r="B24" s="16">
        <v>43162</v>
      </c>
      <c r="C24" s="15">
        <v>42650</v>
      </c>
      <c r="D24" s="15">
        <v>42387</v>
      </c>
      <c r="E24" s="15">
        <v>42930</v>
      </c>
      <c r="F24" s="15">
        <v>41971</v>
      </c>
      <c r="G24" s="15">
        <v>41149</v>
      </c>
      <c r="H24" s="15">
        <v>40735</v>
      </c>
      <c r="I24" s="15">
        <v>40349</v>
      </c>
      <c r="J24" s="15">
        <v>39800</v>
      </c>
      <c r="K24" s="15">
        <v>39606</v>
      </c>
      <c r="L24" s="15">
        <v>39576</v>
      </c>
      <c r="M24" s="41">
        <v>40238</v>
      </c>
      <c r="N24" s="16">
        <f t="shared" si="1"/>
        <v>41212.75</v>
      </c>
    </row>
    <row r="25" spans="1:14" ht="12" customHeight="1" x14ac:dyDescent="0.2">
      <c r="A25" s="7" t="str">
        <f>'Pregnant Women Participating'!A25</f>
        <v>Alabama</v>
      </c>
      <c r="B25" s="13">
        <v>9000</v>
      </c>
      <c r="C25" s="4">
        <v>9092</v>
      </c>
      <c r="D25" s="4">
        <v>9052</v>
      </c>
      <c r="E25" s="4">
        <v>9067</v>
      </c>
      <c r="F25" s="4">
        <v>8889</v>
      </c>
      <c r="G25" s="4">
        <v>8837</v>
      </c>
      <c r="H25" s="4">
        <v>8782</v>
      </c>
      <c r="I25" s="4">
        <v>8496</v>
      </c>
      <c r="J25" s="4">
        <v>8249</v>
      </c>
      <c r="K25" s="4">
        <v>8095</v>
      </c>
      <c r="L25" s="4">
        <v>8008</v>
      </c>
      <c r="M25" s="42">
        <v>8233</v>
      </c>
      <c r="N25" s="13">
        <f t="shared" si="1"/>
        <v>8650</v>
      </c>
    </row>
    <row r="26" spans="1:14" ht="12" customHeight="1" x14ac:dyDescent="0.2">
      <c r="A26" s="7" t="str">
        <f>'Pregnant Women Participating'!A26</f>
        <v>Florida</v>
      </c>
      <c r="B26" s="13">
        <v>18386</v>
      </c>
      <c r="C26" s="4">
        <v>19033</v>
      </c>
      <c r="D26" s="4">
        <v>19046</v>
      </c>
      <c r="E26" s="4">
        <v>19552</v>
      </c>
      <c r="F26" s="4">
        <v>19708</v>
      </c>
      <c r="G26" s="4">
        <v>19296</v>
      </c>
      <c r="H26" s="4">
        <v>19008</v>
      </c>
      <c r="I26" s="4">
        <v>18314</v>
      </c>
      <c r="J26" s="4">
        <v>17904</v>
      </c>
      <c r="K26" s="4">
        <v>17482</v>
      </c>
      <c r="L26" s="4">
        <v>17503</v>
      </c>
      <c r="M26" s="42">
        <v>17512</v>
      </c>
      <c r="N26" s="13">
        <f t="shared" si="1"/>
        <v>18562</v>
      </c>
    </row>
    <row r="27" spans="1:14" ht="12" customHeight="1" x14ac:dyDescent="0.2">
      <c r="A27" s="7" t="str">
        <f>'Pregnant Women Participating'!A27</f>
        <v>Georgia</v>
      </c>
      <c r="B27" s="13">
        <v>13122</v>
      </c>
      <c r="C27" s="4">
        <v>13470</v>
      </c>
      <c r="D27" s="4">
        <v>13181</v>
      </c>
      <c r="E27" s="4">
        <v>13129</v>
      </c>
      <c r="F27" s="4">
        <v>13044</v>
      </c>
      <c r="G27" s="4">
        <v>12801</v>
      </c>
      <c r="H27" s="4">
        <v>12787</v>
      </c>
      <c r="I27" s="4">
        <v>12663</v>
      </c>
      <c r="J27" s="4">
        <v>12208</v>
      </c>
      <c r="K27" s="4">
        <v>12174</v>
      </c>
      <c r="L27" s="4">
        <v>12167</v>
      </c>
      <c r="M27" s="42">
        <v>12241</v>
      </c>
      <c r="N27" s="13">
        <f t="shared" si="1"/>
        <v>12748.916666666666</v>
      </c>
    </row>
    <row r="28" spans="1:14" ht="12" customHeight="1" x14ac:dyDescent="0.2">
      <c r="A28" s="7" t="str">
        <f>'Pregnant Women Participating'!A28</f>
        <v>Kentucky</v>
      </c>
      <c r="B28" s="13">
        <v>6812</v>
      </c>
      <c r="C28" s="4">
        <v>6787</v>
      </c>
      <c r="D28" s="4">
        <v>6724</v>
      </c>
      <c r="E28" s="4">
        <v>6665</v>
      </c>
      <c r="F28" s="4">
        <v>6613</v>
      </c>
      <c r="G28" s="4">
        <v>6445</v>
      </c>
      <c r="H28" s="4">
        <v>6513</v>
      </c>
      <c r="I28" s="4">
        <v>6480</v>
      </c>
      <c r="J28" s="4">
        <v>6454</v>
      </c>
      <c r="K28" s="4">
        <v>6460</v>
      </c>
      <c r="L28" s="4">
        <v>6397</v>
      </c>
      <c r="M28" s="42">
        <v>6515</v>
      </c>
      <c r="N28" s="13">
        <f t="shared" si="1"/>
        <v>6572.083333333333</v>
      </c>
    </row>
    <row r="29" spans="1:14" ht="12" customHeight="1" x14ac:dyDescent="0.2">
      <c r="A29" s="7" t="str">
        <f>'Pregnant Women Participating'!A29</f>
        <v>Mississippi</v>
      </c>
      <c r="B29" s="13">
        <v>5205</v>
      </c>
      <c r="C29" s="4">
        <v>5237</v>
      </c>
      <c r="D29" s="4">
        <v>5218</v>
      </c>
      <c r="E29" s="4">
        <v>5327</v>
      </c>
      <c r="F29" s="4">
        <v>5327</v>
      </c>
      <c r="G29" s="4">
        <v>5100</v>
      </c>
      <c r="H29" s="4">
        <v>5071</v>
      </c>
      <c r="I29" s="4">
        <v>4872</v>
      </c>
      <c r="J29" s="4">
        <v>4765</v>
      </c>
      <c r="K29" s="4">
        <v>4663</v>
      </c>
      <c r="L29" s="4">
        <v>4660</v>
      </c>
      <c r="M29" s="42">
        <v>4612</v>
      </c>
      <c r="N29" s="13">
        <f t="shared" si="1"/>
        <v>5004.75</v>
      </c>
    </row>
    <row r="30" spans="1:14" ht="12" customHeight="1" x14ac:dyDescent="0.2">
      <c r="A30" s="7" t="str">
        <f>'Pregnant Women Participating'!A30</f>
        <v>North Carolina</v>
      </c>
      <c r="B30" s="13">
        <v>13283</v>
      </c>
      <c r="C30" s="4">
        <v>13304</v>
      </c>
      <c r="D30" s="4">
        <v>12941</v>
      </c>
      <c r="E30" s="4">
        <v>13172</v>
      </c>
      <c r="F30" s="4">
        <v>12915</v>
      </c>
      <c r="G30" s="4">
        <v>12605</v>
      </c>
      <c r="H30" s="4">
        <v>12461</v>
      </c>
      <c r="I30" s="4">
        <v>12170</v>
      </c>
      <c r="J30" s="4">
        <v>12041</v>
      </c>
      <c r="K30" s="4">
        <v>11853</v>
      </c>
      <c r="L30" s="4">
        <v>11851</v>
      </c>
      <c r="M30" s="42">
        <v>12179</v>
      </c>
      <c r="N30" s="13">
        <f t="shared" si="1"/>
        <v>12564.583333333334</v>
      </c>
    </row>
    <row r="31" spans="1:14" ht="12" customHeight="1" x14ac:dyDescent="0.2">
      <c r="A31" s="7" t="str">
        <f>'Pregnant Women Participating'!A31</f>
        <v>South Carolina</v>
      </c>
      <c r="B31" s="13">
        <v>6467</v>
      </c>
      <c r="C31" s="4">
        <v>6498</v>
      </c>
      <c r="D31" s="4">
        <v>6196</v>
      </c>
      <c r="E31" s="4">
        <v>6156</v>
      </c>
      <c r="F31" s="4">
        <v>5998</v>
      </c>
      <c r="G31" s="4">
        <v>5887</v>
      </c>
      <c r="H31" s="4">
        <v>6069</v>
      </c>
      <c r="I31" s="4">
        <v>5990</v>
      </c>
      <c r="J31" s="4">
        <v>6021</v>
      </c>
      <c r="K31" s="4">
        <v>5993</v>
      </c>
      <c r="L31" s="4">
        <v>5953</v>
      </c>
      <c r="M31" s="42">
        <v>6034</v>
      </c>
      <c r="N31" s="13">
        <f t="shared" si="1"/>
        <v>6105.166666666667</v>
      </c>
    </row>
    <row r="32" spans="1:14" ht="12" customHeight="1" x14ac:dyDescent="0.2">
      <c r="A32" s="7" t="str">
        <f>'Pregnant Women Participating'!A32</f>
        <v>Tennessee</v>
      </c>
      <c r="B32" s="13">
        <v>9691</v>
      </c>
      <c r="C32" s="4">
        <v>9637</v>
      </c>
      <c r="D32" s="4">
        <v>9541</v>
      </c>
      <c r="E32" s="4">
        <v>9585</v>
      </c>
      <c r="F32" s="4">
        <v>9519</v>
      </c>
      <c r="G32" s="4">
        <v>9217</v>
      </c>
      <c r="H32" s="4">
        <v>9258</v>
      </c>
      <c r="I32" s="4">
        <v>9393</v>
      </c>
      <c r="J32" s="4">
        <v>9158</v>
      </c>
      <c r="K32" s="4">
        <v>9038</v>
      </c>
      <c r="L32" s="4">
        <v>9119</v>
      </c>
      <c r="M32" s="42">
        <v>9280</v>
      </c>
      <c r="N32" s="13">
        <f t="shared" si="1"/>
        <v>9369.6666666666661</v>
      </c>
    </row>
    <row r="33" spans="1:14" ht="12" customHeight="1" x14ac:dyDescent="0.2">
      <c r="A33" s="7" t="str">
        <f>'Pregnant Women Participating'!A33</f>
        <v>Choctaw Indians, MS</v>
      </c>
      <c r="B33" s="13">
        <v>77</v>
      </c>
      <c r="C33" s="4">
        <v>71</v>
      </c>
      <c r="D33" s="4">
        <v>58</v>
      </c>
      <c r="E33" s="4">
        <v>62</v>
      </c>
      <c r="F33" s="4">
        <v>55</v>
      </c>
      <c r="G33" s="4">
        <v>42</v>
      </c>
      <c r="H33" s="4">
        <v>36</v>
      </c>
      <c r="I33" s="4">
        <v>33</v>
      </c>
      <c r="J33" s="4">
        <v>33</v>
      </c>
      <c r="K33" s="4">
        <v>38</v>
      </c>
      <c r="L33" s="4">
        <v>40</v>
      </c>
      <c r="M33" s="42">
        <v>37</v>
      </c>
      <c r="N33" s="13">
        <f t="shared" si="1"/>
        <v>48.5</v>
      </c>
    </row>
    <row r="34" spans="1:14" ht="12" customHeight="1" x14ac:dyDescent="0.2">
      <c r="A34" s="7" t="str">
        <f>'Pregnant Women Participating'!A34</f>
        <v>Eastern Cherokee, NC</v>
      </c>
      <c r="B34" s="13">
        <v>20</v>
      </c>
      <c r="C34" s="4">
        <v>18</v>
      </c>
      <c r="D34" s="4">
        <v>20</v>
      </c>
      <c r="E34" s="4">
        <v>22</v>
      </c>
      <c r="F34" s="4">
        <v>17</v>
      </c>
      <c r="G34" s="4">
        <v>14</v>
      </c>
      <c r="H34" s="4">
        <v>15</v>
      </c>
      <c r="I34" s="4">
        <v>16</v>
      </c>
      <c r="J34" s="4">
        <v>15</v>
      </c>
      <c r="K34" s="4">
        <v>18</v>
      </c>
      <c r="L34" s="4">
        <v>15</v>
      </c>
      <c r="M34" s="42">
        <v>15</v>
      </c>
      <c r="N34" s="13">
        <f t="shared" si="1"/>
        <v>17.083333333333332</v>
      </c>
    </row>
    <row r="35" spans="1:14" s="17" customFormat="1" ht="24.75" customHeight="1" x14ac:dyDescent="0.2">
      <c r="A35" s="14" t="str">
        <f>'Pregnant Women Participating'!A35</f>
        <v>Southeast Region</v>
      </c>
      <c r="B35" s="16">
        <v>82063</v>
      </c>
      <c r="C35" s="15">
        <v>83147</v>
      </c>
      <c r="D35" s="15">
        <v>81977</v>
      </c>
      <c r="E35" s="15">
        <v>82737</v>
      </c>
      <c r="F35" s="15">
        <v>82085</v>
      </c>
      <c r="G35" s="15">
        <v>80244</v>
      </c>
      <c r="H35" s="15">
        <v>80000</v>
      </c>
      <c r="I35" s="15">
        <v>78427</v>
      </c>
      <c r="J35" s="15">
        <v>76848</v>
      </c>
      <c r="K35" s="15">
        <v>75814</v>
      </c>
      <c r="L35" s="15">
        <v>75713</v>
      </c>
      <c r="M35" s="41">
        <v>76658</v>
      </c>
      <c r="N35" s="16">
        <f t="shared" si="1"/>
        <v>79642.75</v>
      </c>
    </row>
    <row r="36" spans="1:14" ht="12" customHeight="1" x14ac:dyDescent="0.2">
      <c r="A36" s="7" t="str">
        <f>'Pregnant Women Participating'!A36</f>
        <v>Illinois</v>
      </c>
      <c r="B36" s="13">
        <v>9158</v>
      </c>
      <c r="C36" s="4">
        <v>9201</v>
      </c>
      <c r="D36" s="4">
        <v>8757</v>
      </c>
      <c r="E36" s="4">
        <v>8680</v>
      </c>
      <c r="F36" s="4">
        <v>8643</v>
      </c>
      <c r="G36" s="4">
        <v>8353</v>
      </c>
      <c r="H36" s="4">
        <v>8399</v>
      </c>
      <c r="I36" s="4">
        <v>8270</v>
      </c>
      <c r="J36" s="4">
        <v>8117</v>
      </c>
      <c r="K36" s="4">
        <v>8206</v>
      </c>
      <c r="L36" s="4">
        <v>8357</v>
      </c>
      <c r="M36" s="42">
        <v>8496</v>
      </c>
      <c r="N36" s="13">
        <f t="shared" si="1"/>
        <v>8553.0833333333339</v>
      </c>
    </row>
    <row r="37" spans="1:14" ht="12" customHeight="1" x14ac:dyDescent="0.2">
      <c r="A37" s="7" t="str">
        <f>'Pregnant Women Participating'!A37</f>
        <v>Indiana</v>
      </c>
      <c r="B37" s="13">
        <v>9391</v>
      </c>
      <c r="C37" s="4">
        <v>9347</v>
      </c>
      <c r="D37" s="4">
        <v>9333</v>
      </c>
      <c r="E37" s="4">
        <v>9469</v>
      </c>
      <c r="F37" s="4">
        <v>9271</v>
      </c>
      <c r="G37" s="4">
        <v>9235</v>
      </c>
      <c r="H37" s="4">
        <v>8919</v>
      </c>
      <c r="I37" s="4">
        <v>8842</v>
      </c>
      <c r="J37" s="4">
        <v>8905</v>
      </c>
      <c r="K37" s="4">
        <v>8956</v>
      </c>
      <c r="L37" s="4">
        <v>8925</v>
      </c>
      <c r="M37" s="42">
        <v>9172</v>
      </c>
      <c r="N37" s="13">
        <f t="shared" si="1"/>
        <v>9147.0833333333339</v>
      </c>
    </row>
    <row r="38" spans="1:14" ht="12" customHeight="1" x14ac:dyDescent="0.2">
      <c r="A38" s="7" t="str">
        <f>'Pregnant Women Participating'!A38</f>
        <v>Iowa</v>
      </c>
      <c r="B38" s="13">
        <v>4019</v>
      </c>
      <c r="C38" s="4">
        <v>3963</v>
      </c>
      <c r="D38" s="4">
        <v>3927</v>
      </c>
      <c r="E38" s="4">
        <v>3950</v>
      </c>
      <c r="F38" s="4">
        <v>3836</v>
      </c>
      <c r="G38" s="4">
        <v>3796</v>
      </c>
      <c r="H38" s="4">
        <v>3815</v>
      </c>
      <c r="I38" s="4">
        <v>3695</v>
      </c>
      <c r="J38" s="4">
        <v>3787</v>
      </c>
      <c r="K38" s="4">
        <v>3794</v>
      </c>
      <c r="L38" s="4">
        <v>3747</v>
      </c>
      <c r="M38" s="42">
        <v>3826</v>
      </c>
      <c r="N38" s="13">
        <f t="shared" si="1"/>
        <v>3846.25</v>
      </c>
    </row>
    <row r="39" spans="1:14" ht="12" customHeight="1" x14ac:dyDescent="0.2">
      <c r="A39" s="7" t="str">
        <f>'Pregnant Women Participating'!A39</f>
        <v>Michigan</v>
      </c>
      <c r="B39" s="13">
        <v>10798</v>
      </c>
      <c r="C39" s="4">
        <v>10901</v>
      </c>
      <c r="D39" s="4">
        <v>10409</v>
      </c>
      <c r="E39" s="4">
        <v>10274</v>
      </c>
      <c r="F39" s="4">
        <v>10222</v>
      </c>
      <c r="G39" s="4">
        <v>9854</v>
      </c>
      <c r="H39" s="4">
        <v>9677</v>
      </c>
      <c r="I39" s="4">
        <v>9653</v>
      </c>
      <c r="J39" s="4">
        <v>9538</v>
      </c>
      <c r="K39" s="4">
        <v>9581</v>
      </c>
      <c r="L39" s="4">
        <v>9663</v>
      </c>
      <c r="M39" s="42">
        <v>9635</v>
      </c>
      <c r="N39" s="13">
        <f t="shared" si="1"/>
        <v>10017.083333333334</v>
      </c>
    </row>
    <row r="40" spans="1:14" ht="12" customHeight="1" x14ac:dyDescent="0.2">
      <c r="A40" s="7" t="str">
        <f>'Pregnant Women Participating'!A40</f>
        <v>Minnesota</v>
      </c>
      <c r="B40" s="13">
        <v>4404</v>
      </c>
      <c r="C40" s="4">
        <v>4338</v>
      </c>
      <c r="D40" s="4">
        <v>4206</v>
      </c>
      <c r="E40" s="4">
        <v>4264</v>
      </c>
      <c r="F40" s="4">
        <v>4228</v>
      </c>
      <c r="G40" s="4">
        <v>4239</v>
      </c>
      <c r="H40" s="4">
        <v>4312</v>
      </c>
      <c r="I40" s="4">
        <v>4267</v>
      </c>
      <c r="J40" s="4">
        <v>4267</v>
      </c>
      <c r="K40" s="4">
        <v>4211</v>
      </c>
      <c r="L40" s="4">
        <v>4252</v>
      </c>
      <c r="M40" s="42">
        <v>4259</v>
      </c>
      <c r="N40" s="13">
        <f t="shared" si="1"/>
        <v>4270.583333333333</v>
      </c>
    </row>
    <row r="41" spans="1:14" ht="12" customHeight="1" x14ac:dyDescent="0.2">
      <c r="A41" s="7" t="str">
        <f>'Pregnant Women Participating'!A41</f>
        <v>Ohio</v>
      </c>
      <c r="B41" s="13">
        <v>14158</v>
      </c>
      <c r="C41" s="4">
        <v>13767</v>
      </c>
      <c r="D41" s="4">
        <v>13523</v>
      </c>
      <c r="E41" s="4">
        <v>13646</v>
      </c>
      <c r="F41" s="4">
        <v>13214</v>
      </c>
      <c r="G41" s="4">
        <v>13046</v>
      </c>
      <c r="H41" s="4">
        <v>13176</v>
      </c>
      <c r="I41" s="4">
        <v>12780</v>
      </c>
      <c r="J41" s="4">
        <v>12819</v>
      </c>
      <c r="K41" s="4">
        <v>13013</v>
      </c>
      <c r="L41" s="4">
        <v>12767</v>
      </c>
      <c r="M41" s="42">
        <v>13164</v>
      </c>
      <c r="N41" s="13">
        <f t="shared" si="1"/>
        <v>13256.083333333334</v>
      </c>
    </row>
    <row r="42" spans="1:14" ht="12" customHeight="1" x14ac:dyDescent="0.2">
      <c r="A42" s="7" t="str">
        <f>'Pregnant Women Participating'!A42</f>
        <v>Wisconsin</v>
      </c>
      <c r="B42" s="13">
        <v>5120</v>
      </c>
      <c r="C42" s="4">
        <v>5036</v>
      </c>
      <c r="D42" s="4">
        <v>4993</v>
      </c>
      <c r="E42" s="4">
        <v>5033</v>
      </c>
      <c r="F42" s="4">
        <v>4961</v>
      </c>
      <c r="G42" s="4">
        <v>4767</v>
      </c>
      <c r="H42" s="4">
        <v>4801</v>
      </c>
      <c r="I42" s="4">
        <v>4687</v>
      </c>
      <c r="J42" s="4">
        <v>4673</v>
      </c>
      <c r="K42" s="4">
        <v>4744</v>
      </c>
      <c r="L42" s="4">
        <v>4711</v>
      </c>
      <c r="M42" s="42">
        <v>4765</v>
      </c>
      <c r="N42" s="13">
        <f t="shared" si="1"/>
        <v>4857.583333333333</v>
      </c>
    </row>
    <row r="43" spans="1:14" s="17" customFormat="1" ht="24.75" customHeight="1" x14ac:dyDescent="0.2">
      <c r="A43" s="14" t="str">
        <f>'Pregnant Women Participating'!A43</f>
        <v>Midwest Region</v>
      </c>
      <c r="B43" s="16">
        <v>57048</v>
      </c>
      <c r="C43" s="15">
        <v>56553</v>
      </c>
      <c r="D43" s="15">
        <v>55148</v>
      </c>
      <c r="E43" s="15">
        <v>55316</v>
      </c>
      <c r="F43" s="15">
        <v>54375</v>
      </c>
      <c r="G43" s="15">
        <v>53290</v>
      </c>
      <c r="H43" s="15">
        <v>53099</v>
      </c>
      <c r="I43" s="15">
        <v>52194</v>
      </c>
      <c r="J43" s="15">
        <v>52106</v>
      </c>
      <c r="K43" s="15">
        <v>52505</v>
      </c>
      <c r="L43" s="15">
        <v>52422</v>
      </c>
      <c r="M43" s="41">
        <v>53317</v>
      </c>
      <c r="N43" s="16">
        <f t="shared" si="1"/>
        <v>53947.75</v>
      </c>
    </row>
    <row r="44" spans="1:14" ht="12" customHeight="1" x14ac:dyDescent="0.2">
      <c r="A44" s="7" t="str">
        <f>'Pregnant Women Participating'!A44</f>
        <v>Arizona</v>
      </c>
      <c r="B44" s="13">
        <v>7994</v>
      </c>
      <c r="C44" s="4">
        <v>7967</v>
      </c>
      <c r="D44" s="4">
        <v>8090</v>
      </c>
      <c r="E44" s="4">
        <v>8392</v>
      </c>
      <c r="F44" s="4">
        <v>8099</v>
      </c>
      <c r="G44" s="4">
        <v>7823</v>
      </c>
      <c r="H44" s="4">
        <v>7633</v>
      </c>
      <c r="I44" s="4">
        <v>7352</v>
      </c>
      <c r="J44" s="4">
        <v>7213</v>
      </c>
      <c r="K44" s="4">
        <v>7135</v>
      </c>
      <c r="L44" s="4">
        <v>7052</v>
      </c>
      <c r="M44" s="42">
        <v>7367</v>
      </c>
      <c r="N44" s="13">
        <f t="shared" si="1"/>
        <v>7676.416666666667</v>
      </c>
    </row>
    <row r="45" spans="1:14" ht="12" customHeight="1" x14ac:dyDescent="0.2">
      <c r="A45" s="7" t="str">
        <f>'Pregnant Women Participating'!A45</f>
        <v>Arkansas</v>
      </c>
      <c r="B45" s="13">
        <v>5344</v>
      </c>
      <c r="C45" s="4">
        <v>5402</v>
      </c>
      <c r="D45" s="4">
        <v>5375</v>
      </c>
      <c r="E45" s="4">
        <v>5392</v>
      </c>
      <c r="F45" s="4">
        <v>5302</v>
      </c>
      <c r="G45" s="4">
        <v>5144</v>
      </c>
      <c r="H45" s="4">
        <v>5041</v>
      </c>
      <c r="I45" s="4">
        <v>4966</v>
      </c>
      <c r="J45" s="4">
        <v>4900</v>
      </c>
      <c r="K45" s="4">
        <v>4819</v>
      </c>
      <c r="L45" s="4">
        <v>4743</v>
      </c>
      <c r="M45" s="42">
        <v>4955</v>
      </c>
      <c r="N45" s="13">
        <f t="shared" si="1"/>
        <v>5115.25</v>
      </c>
    </row>
    <row r="46" spans="1:14" ht="12" customHeight="1" x14ac:dyDescent="0.2">
      <c r="A46" s="7" t="str">
        <f>'Pregnant Women Participating'!A46</f>
        <v>Louisiana</v>
      </c>
      <c r="B46" s="13">
        <v>9867</v>
      </c>
      <c r="C46" s="4">
        <v>9939</v>
      </c>
      <c r="D46" s="4">
        <v>9985</v>
      </c>
      <c r="E46" s="4">
        <v>9999</v>
      </c>
      <c r="F46" s="4">
        <v>9965</v>
      </c>
      <c r="G46" s="4">
        <v>9670</v>
      </c>
      <c r="H46" s="4">
        <v>9411</v>
      </c>
      <c r="I46" s="4">
        <v>9039</v>
      </c>
      <c r="J46" s="4">
        <v>8907</v>
      </c>
      <c r="K46" s="4">
        <v>8820</v>
      </c>
      <c r="L46" s="4">
        <v>8786</v>
      </c>
      <c r="M46" s="42">
        <v>9067</v>
      </c>
      <c r="N46" s="13">
        <f t="shared" si="1"/>
        <v>9454.5833333333339</v>
      </c>
    </row>
    <row r="47" spans="1:14" ht="12" customHeight="1" x14ac:dyDescent="0.2">
      <c r="A47" s="7" t="str">
        <f>'Pregnant Women Participating'!A47</f>
        <v>New Mexico</v>
      </c>
      <c r="B47" s="13">
        <v>2292</v>
      </c>
      <c r="C47" s="4">
        <v>2284</v>
      </c>
      <c r="D47" s="4">
        <v>2314</v>
      </c>
      <c r="E47" s="4">
        <v>2423</v>
      </c>
      <c r="F47" s="4">
        <v>2447</v>
      </c>
      <c r="G47" s="4">
        <v>2377</v>
      </c>
      <c r="H47" s="4">
        <v>2360</v>
      </c>
      <c r="I47" s="4">
        <v>2349</v>
      </c>
      <c r="J47" s="4">
        <v>2346</v>
      </c>
      <c r="K47" s="4">
        <v>2357</v>
      </c>
      <c r="L47" s="4">
        <v>2360</v>
      </c>
      <c r="M47" s="42">
        <v>2431</v>
      </c>
      <c r="N47" s="13">
        <f t="shared" si="1"/>
        <v>2361.6666666666665</v>
      </c>
    </row>
    <row r="48" spans="1:14" ht="12" customHeight="1" x14ac:dyDescent="0.2">
      <c r="A48" s="7" t="str">
        <f>'Pregnant Women Participating'!A48</f>
        <v>Oklahoma</v>
      </c>
      <c r="B48" s="13">
        <v>3561</v>
      </c>
      <c r="C48" s="4">
        <v>3551</v>
      </c>
      <c r="D48" s="4">
        <v>3522</v>
      </c>
      <c r="E48" s="4">
        <v>3594</v>
      </c>
      <c r="F48" s="4">
        <v>3409</v>
      </c>
      <c r="G48" s="4">
        <v>3355</v>
      </c>
      <c r="H48" s="4">
        <v>3406</v>
      </c>
      <c r="I48" s="4">
        <v>3319</v>
      </c>
      <c r="J48" s="4">
        <v>3409</v>
      </c>
      <c r="K48" s="4">
        <v>3427</v>
      </c>
      <c r="L48" s="4">
        <v>3411</v>
      </c>
      <c r="M48" s="42">
        <v>3410</v>
      </c>
      <c r="N48" s="13">
        <f t="shared" si="1"/>
        <v>3447.8333333333335</v>
      </c>
    </row>
    <row r="49" spans="1:14" ht="12" customHeight="1" x14ac:dyDescent="0.2">
      <c r="A49" s="7" t="str">
        <f>'Pregnant Women Participating'!A49</f>
        <v>Texas</v>
      </c>
      <c r="B49" s="13">
        <v>34898</v>
      </c>
      <c r="C49" s="4">
        <v>35080</v>
      </c>
      <c r="D49" s="4">
        <v>35061</v>
      </c>
      <c r="E49" s="4">
        <v>35862</v>
      </c>
      <c r="F49" s="4">
        <v>35286</v>
      </c>
      <c r="G49" s="4">
        <v>34298</v>
      </c>
      <c r="H49" s="4">
        <v>33702</v>
      </c>
      <c r="I49" s="4">
        <v>32812</v>
      </c>
      <c r="J49" s="4">
        <v>32023</v>
      </c>
      <c r="K49" s="4">
        <v>31471</v>
      </c>
      <c r="L49" s="4">
        <v>31289</v>
      </c>
      <c r="M49" s="42">
        <v>32026</v>
      </c>
      <c r="N49" s="13">
        <f t="shared" si="1"/>
        <v>33650.666666666664</v>
      </c>
    </row>
    <row r="50" spans="1:14" ht="12" customHeight="1" x14ac:dyDescent="0.2">
      <c r="A50" s="7" t="str">
        <f>'Pregnant Women Participating'!A50</f>
        <v>Utah</v>
      </c>
      <c r="B50" s="13">
        <v>2269</v>
      </c>
      <c r="C50" s="4">
        <v>2191</v>
      </c>
      <c r="D50" s="4">
        <v>2173</v>
      </c>
      <c r="E50" s="4">
        <v>2209</v>
      </c>
      <c r="F50" s="4">
        <v>2133</v>
      </c>
      <c r="G50" s="4">
        <v>2040</v>
      </c>
      <c r="H50" s="4">
        <v>2083</v>
      </c>
      <c r="I50" s="4">
        <v>2075</v>
      </c>
      <c r="J50" s="4">
        <v>2048</v>
      </c>
      <c r="K50" s="4">
        <v>2070</v>
      </c>
      <c r="L50" s="4">
        <v>2037</v>
      </c>
      <c r="M50" s="42">
        <v>2067</v>
      </c>
      <c r="N50" s="13">
        <f t="shared" si="1"/>
        <v>2116.25</v>
      </c>
    </row>
    <row r="51" spans="1:14" ht="12" customHeight="1" x14ac:dyDescent="0.2">
      <c r="A51" s="7" t="str">
        <f>'Pregnant Women Participating'!A51</f>
        <v>Inter-Tribal Council, AZ</v>
      </c>
      <c r="B51" s="13">
        <v>362</v>
      </c>
      <c r="C51" s="4">
        <v>344</v>
      </c>
      <c r="D51" s="4">
        <v>357</v>
      </c>
      <c r="E51" s="4">
        <v>364</v>
      </c>
      <c r="F51" s="4">
        <v>332</v>
      </c>
      <c r="G51" s="4">
        <v>338</v>
      </c>
      <c r="H51" s="4">
        <v>337</v>
      </c>
      <c r="I51" s="4">
        <v>341</v>
      </c>
      <c r="J51" s="4">
        <v>310</v>
      </c>
      <c r="K51" s="4">
        <v>304</v>
      </c>
      <c r="L51" s="4">
        <v>316</v>
      </c>
      <c r="M51" s="42">
        <v>341</v>
      </c>
      <c r="N51" s="13">
        <f t="shared" si="1"/>
        <v>337.16666666666669</v>
      </c>
    </row>
    <row r="52" spans="1:14" ht="12" customHeight="1" x14ac:dyDescent="0.2">
      <c r="A52" s="7" t="str">
        <f>'Pregnant Women Participating'!A52</f>
        <v>Navajo Nation, AZ</v>
      </c>
      <c r="B52" s="13">
        <v>151</v>
      </c>
      <c r="C52" s="4">
        <v>137</v>
      </c>
      <c r="D52" s="4">
        <v>136</v>
      </c>
      <c r="E52" s="4">
        <v>159</v>
      </c>
      <c r="F52" s="4">
        <v>162</v>
      </c>
      <c r="G52" s="4">
        <v>171</v>
      </c>
      <c r="H52" s="4">
        <v>152</v>
      </c>
      <c r="I52" s="4">
        <v>145</v>
      </c>
      <c r="J52" s="4">
        <v>141</v>
      </c>
      <c r="K52" s="4">
        <v>137</v>
      </c>
      <c r="L52" s="4">
        <v>144</v>
      </c>
      <c r="M52" s="42">
        <v>149</v>
      </c>
      <c r="N52" s="13">
        <f t="shared" si="1"/>
        <v>148.66666666666666</v>
      </c>
    </row>
    <row r="53" spans="1:14" ht="12" customHeight="1" x14ac:dyDescent="0.2">
      <c r="A53" s="7" t="str">
        <f>'Pregnant Women Participating'!A53</f>
        <v>Acoma, Canoncito &amp; Laguna, NM</v>
      </c>
      <c r="B53" s="13">
        <v>8</v>
      </c>
      <c r="C53" s="4">
        <v>9</v>
      </c>
      <c r="D53" s="4">
        <v>14</v>
      </c>
      <c r="E53" s="4">
        <v>16</v>
      </c>
      <c r="F53" s="4">
        <v>17</v>
      </c>
      <c r="G53" s="4">
        <v>21</v>
      </c>
      <c r="H53" s="4">
        <v>18</v>
      </c>
      <c r="I53" s="4">
        <v>14</v>
      </c>
      <c r="J53" s="4">
        <v>15</v>
      </c>
      <c r="K53" s="4">
        <v>11</v>
      </c>
      <c r="L53" s="4">
        <v>9</v>
      </c>
      <c r="M53" s="42">
        <v>12</v>
      </c>
      <c r="N53" s="13">
        <f t="shared" si="1"/>
        <v>13.666666666666666</v>
      </c>
    </row>
    <row r="54" spans="1:14" ht="12" customHeight="1" x14ac:dyDescent="0.2">
      <c r="A54" s="7" t="str">
        <f>'Pregnant Women Participating'!A54</f>
        <v>Eight Northern Pueblos, NM</v>
      </c>
      <c r="B54" s="13">
        <v>11</v>
      </c>
      <c r="C54" s="4">
        <v>10</v>
      </c>
      <c r="D54" s="4">
        <v>11</v>
      </c>
      <c r="E54" s="4">
        <v>17</v>
      </c>
      <c r="F54" s="4">
        <v>16</v>
      </c>
      <c r="G54" s="4">
        <v>17</v>
      </c>
      <c r="H54" s="4">
        <v>15</v>
      </c>
      <c r="I54" s="4">
        <v>12</v>
      </c>
      <c r="J54" s="4">
        <v>11</v>
      </c>
      <c r="K54" s="4">
        <v>14</v>
      </c>
      <c r="L54" s="4">
        <v>16</v>
      </c>
      <c r="M54" s="42">
        <v>21</v>
      </c>
      <c r="N54" s="13">
        <f t="shared" si="1"/>
        <v>14.25</v>
      </c>
    </row>
    <row r="55" spans="1:14" ht="12" customHeight="1" x14ac:dyDescent="0.2">
      <c r="A55" s="7" t="str">
        <f>'Pregnant Women Participating'!A55</f>
        <v>Five Sandoval Pueblos, NM</v>
      </c>
      <c r="B55" s="13">
        <v>4</v>
      </c>
      <c r="C55" s="4">
        <v>3</v>
      </c>
      <c r="D55" s="4">
        <v>5</v>
      </c>
      <c r="E55" s="4">
        <v>8</v>
      </c>
      <c r="F55" s="4">
        <v>7</v>
      </c>
      <c r="G55" s="4">
        <v>9</v>
      </c>
      <c r="H55" s="4">
        <v>13</v>
      </c>
      <c r="I55" s="4">
        <v>12</v>
      </c>
      <c r="J55" s="4">
        <v>12</v>
      </c>
      <c r="K55" s="4">
        <v>12</v>
      </c>
      <c r="L55" s="4">
        <v>10</v>
      </c>
      <c r="M55" s="42">
        <v>7</v>
      </c>
      <c r="N55" s="13">
        <f t="shared" si="1"/>
        <v>8.5</v>
      </c>
    </row>
    <row r="56" spans="1:14" ht="12" customHeight="1" x14ac:dyDescent="0.2">
      <c r="A56" s="7" t="str">
        <f>'Pregnant Women Participating'!A56</f>
        <v>Isleta Pueblo, NM</v>
      </c>
      <c r="B56" s="13">
        <v>68</v>
      </c>
      <c r="C56" s="4">
        <v>53</v>
      </c>
      <c r="D56" s="4">
        <v>51</v>
      </c>
      <c r="E56" s="4">
        <v>49</v>
      </c>
      <c r="F56" s="4">
        <v>41</v>
      </c>
      <c r="G56" s="4">
        <v>42</v>
      </c>
      <c r="H56" s="4">
        <v>42</v>
      </c>
      <c r="I56" s="4">
        <v>43</v>
      </c>
      <c r="J56" s="4">
        <v>48</v>
      </c>
      <c r="K56" s="4">
        <v>50</v>
      </c>
      <c r="L56" s="4">
        <v>53</v>
      </c>
      <c r="M56" s="42">
        <v>52</v>
      </c>
      <c r="N56" s="13">
        <f t="shared" si="1"/>
        <v>49.333333333333336</v>
      </c>
    </row>
    <row r="57" spans="1:14" ht="12" customHeight="1" x14ac:dyDescent="0.2">
      <c r="A57" s="7" t="str">
        <f>'Pregnant Women Participating'!A57</f>
        <v>San Felipe Pueblo, NM</v>
      </c>
      <c r="B57" s="13">
        <v>15</v>
      </c>
      <c r="C57" s="4">
        <v>12</v>
      </c>
      <c r="D57" s="4">
        <v>15</v>
      </c>
      <c r="E57" s="4">
        <v>14</v>
      </c>
      <c r="F57" s="4">
        <v>11</v>
      </c>
      <c r="G57" s="4">
        <v>9</v>
      </c>
      <c r="H57" s="4">
        <v>7</v>
      </c>
      <c r="I57" s="4">
        <v>8</v>
      </c>
      <c r="J57" s="4">
        <v>10</v>
      </c>
      <c r="K57" s="4">
        <v>9</v>
      </c>
      <c r="L57" s="4">
        <v>9</v>
      </c>
      <c r="M57" s="42">
        <v>9</v>
      </c>
      <c r="N57" s="13">
        <f t="shared" si="1"/>
        <v>10.666666666666666</v>
      </c>
    </row>
    <row r="58" spans="1:14" ht="12" customHeight="1" x14ac:dyDescent="0.2">
      <c r="A58" s="7" t="str">
        <f>'Pregnant Women Participating'!A58</f>
        <v>Santo Domingo Tribe, NM</v>
      </c>
      <c r="B58" s="13">
        <v>8</v>
      </c>
      <c r="C58" s="4">
        <v>7</v>
      </c>
      <c r="D58" s="4">
        <v>8</v>
      </c>
      <c r="E58" s="4">
        <v>8</v>
      </c>
      <c r="F58" s="4">
        <v>7</v>
      </c>
      <c r="G58" s="4">
        <v>7</v>
      </c>
      <c r="H58" s="4">
        <v>7</v>
      </c>
      <c r="I58" s="4">
        <v>8</v>
      </c>
      <c r="J58" s="4">
        <v>7</v>
      </c>
      <c r="K58" s="4">
        <v>7</v>
      </c>
      <c r="L58" s="4">
        <v>3</v>
      </c>
      <c r="M58" s="42">
        <v>6</v>
      </c>
      <c r="N58" s="13">
        <f t="shared" si="1"/>
        <v>6.916666666666667</v>
      </c>
    </row>
    <row r="59" spans="1:14" ht="12" customHeight="1" x14ac:dyDescent="0.2">
      <c r="A59" s="7" t="str">
        <f>'Pregnant Women Participating'!A59</f>
        <v>Zuni Pueblo, NM</v>
      </c>
      <c r="B59" s="13">
        <v>14</v>
      </c>
      <c r="C59" s="4">
        <v>12</v>
      </c>
      <c r="D59" s="4">
        <v>11</v>
      </c>
      <c r="E59" s="4">
        <v>9</v>
      </c>
      <c r="F59" s="4">
        <v>9</v>
      </c>
      <c r="G59" s="4">
        <v>11</v>
      </c>
      <c r="H59" s="4">
        <v>13</v>
      </c>
      <c r="I59" s="4">
        <v>13</v>
      </c>
      <c r="J59" s="4">
        <v>14</v>
      </c>
      <c r="K59" s="4">
        <v>15</v>
      </c>
      <c r="L59" s="4">
        <v>16</v>
      </c>
      <c r="M59" s="42">
        <v>14</v>
      </c>
      <c r="N59" s="13">
        <f t="shared" si="1"/>
        <v>12.583333333333334</v>
      </c>
    </row>
    <row r="60" spans="1:14" ht="12" customHeight="1" x14ac:dyDescent="0.2">
      <c r="A60" s="7" t="str">
        <f>'Pregnant Women Participating'!A60</f>
        <v>Cherokee Nation, OK</v>
      </c>
      <c r="B60" s="13">
        <v>442</v>
      </c>
      <c r="C60" s="4">
        <v>436</v>
      </c>
      <c r="D60" s="4">
        <v>402</v>
      </c>
      <c r="E60" s="4">
        <v>389</v>
      </c>
      <c r="F60" s="4">
        <v>366</v>
      </c>
      <c r="G60" s="4">
        <v>352</v>
      </c>
      <c r="H60" s="4">
        <v>342</v>
      </c>
      <c r="I60" s="4">
        <v>343</v>
      </c>
      <c r="J60" s="4">
        <v>357</v>
      </c>
      <c r="K60" s="4">
        <v>367</v>
      </c>
      <c r="L60" s="4">
        <v>369</v>
      </c>
      <c r="M60" s="42">
        <v>378</v>
      </c>
      <c r="N60" s="13">
        <f t="shared" si="1"/>
        <v>378.58333333333331</v>
      </c>
    </row>
    <row r="61" spans="1:14" ht="12" customHeight="1" x14ac:dyDescent="0.2">
      <c r="A61" s="7" t="str">
        <f>'Pregnant Women Participating'!A61</f>
        <v>Chickasaw Nation, OK</v>
      </c>
      <c r="B61" s="13">
        <v>258</v>
      </c>
      <c r="C61" s="4">
        <v>253</v>
      </c>
      <c r="D61" s="4">
        <v>232</v>
      </c>
      <c r="E61" s="4">
        <v>244</v>
      </c>
      <c r="F61" s="4">
        <v>217</v>
      </c>
      <c r="G61" s="4">
        <v>213</v>
      </c>
      <c r="H61" s="4">
        <v>222</v>
      </c>
      <c r="I61" s="4">
        <v>217</v>
      </c>
      <c r="J61" s="4">
        <v>235</v>
      </c>
      <c r="K61" s="4">
        <v>231</v>
      </c>
      <c r="L61" s="4">
        <v>226</v>
      </c>
      <c r="M61" s="42">
        <v>224</v>
      </c>
      <c r="N61" s="13">
        <f t="shared" si="1"/>
        <v>231</v>
      </c>
    </row>
    <row r="62" spans="1:14" ht="12" customHeight="1" x14ac:dyDescent="0.2">
      <c r="A62" s="7" t="str">
        <f>'Pregnant Women Participating'!A62</f>
        <v>Choctaw Nation, OK</v>
      </c>
      <c r="B62" s="13">
        <v>337</v>
      </c>
      <c r="C62" s="4">
        <v>324</v>
      </c>
      <c r="D62" s="4">
        <v>324</v>
      </c>
      <c r="E62" s="4">
        <v>319</v>
      </c>
      <c r="F62" s="4">
        <v>288</v>
      </c>
      <c r="G62" s="4">
        <v>285</v>
      </c>
      <c r="H62" s="4">
        <v>296</v>
      </c>
      <c r="I62" s="4">
        <v>304</v>
      </c>
      <c r="J62" s="4">
        <v>294</v>
      </c>
      <c r="K62" s="4">
        <v>288</v>
      </c>
      <c r="L62" s="4">
        <v>289</v>
      </c>
      <c r="M62" s="42">
        <v>307</v>
      </c>
      <c r="N62" s="13">
        <f t="shared" si="1"/>
        <v>304.58333333333331</v>
      </c>
    </row>
    <row r="63" spans="1:14" ht="12" customHeight="1" x14ac:dyDescent="0.2">
      <c r="A63" s="7" t="str">
        <f>'Pregnant Women Participating'!A63</f>
        <v>Citizen Potawatomi Nation, OK</v>
      </c>
      <c r="B63" s="13">
        <v>77</v>
      </c>
      <c r="C63" s="4">
        <v>72</v>
      </c>
      <c r="D63" s="4">
        <v>72</v>
      </c>
      <c r="E63" s="4">
        <v>74</v>
      </c>
      <c r="F63" s="4">
        <v>66</v>
      </c>
      <c r="G63" s="4">
        <v>65</v>
      </c>
      <c r="H63" s="4">
        <v>62</v>
      </c>
      <c r="I63" s="4">
        <v>64</v>
      </c>
      <c r="J63" s="4">
        <v>71</v>
      </c>
      <c r="K63" s="4">
        <v>68</v>
      </c>
      <c r="L63" s="4">
        <v>74</v>
      </c>
      <c r="M63" s="42">
        <v>79</v>
      </c>
      <c r="N63" s="13">
        <f t="shared" si="1"/>
        <v>70.333333333333329</v>
      </c>
    </row>
    <row r="64" spans="1:14" ht="12" customHeight="1" x14ac:dyDescent="0.2">
      <c r="A64" s="7" t="str">
        <f>'Pregnant Women Participating'!A64</f>
        <v>Inter-Tribal Council, OK</v>
      </c>
      <c r="B64" s="13">
        <v>50</v>
      </c>
      <c r="C64" s="4">
        <v>40</v>
      </c>
      <c r="D64" s="4">
        <v>39</v>
      </c>
      <c r="E64" s="4">
        <v>39</v>
      </c>
      <c r="F64" s="4">
        <v>40</v>
      </c>
      <c r="G64" s="4">
        <v>41</v>
      </c>
      <c r="H64" s="4">
        <v>45</v>
      </c>
      <c r="I64" s="4">
        <v>44</v>
      </c>
      <c r="J64" s="4">
        <v>40</v>
      </c>
      <c r="K64" s="4">
        <v>31</v>
      </c>
      <c r="L64" s="4">
        <v>26</v>
      </c>
      <c r="M64" s="42">
        <v>33</v>
      </c>
      <c r="N64" s="13">
        <f t="shared" si="1"/>
        <v>39</v>
      </c>
    </row>
    <row r="65" spans="1:14" ht="12" customHeight="1" x14ac:dyDescent="0.2">
      <c r="A65" s="7" t="str">
        <f>'Pregnant Women Participating'!A65</f>
        <v>Muscogee Creek Nation, OK</v>
      </c>
      <c r="B65" s="13">
        <v>118</v>
      </c>
      <c r="C65" s="4">
        <v>124</v>
      </c>
      <c r="D65" s="4">
        <v>122</v>
      </c>
      <c r="E65" s="4">
        <v>134</v>
      </c>
      <c r="F65" s="4">
        <v>150</v>
      </c>
      <c r="G65" s="4">
        <v>142</v>
      </c>
      <c r="H65" s="4">
        <v>134</v>
      </c>
      <c r="I65" s="4">
        <v>125</v>
      </c>
      <c r="J65" s="4">
        <v>115</v>
      </c>
      <c r="K65" s="4">
        <v>110</v>
      </c>
      <c r="L65" s="4">
        <v>110</v>
      </c>
      <c r="M65" s="42">
        <v>112</v>
      </c>
      <c r="N65" s="13">
        <f t="shared" si="1"/>
        <v>124.66666666666667</v>
      </c>
    </row>
    <row r="66" spans="1:14" ht="12" customHeight="1" x14ac:dyDescent="0.2">
      <c r="A66" s="7" t="str">
        <f>'Pregnant Women Participating'!A66</f>
        <v>Osage Tribal Council, OK</v>
      </c>
      <c r="B66" s="13">
        <v>173</v>
      </c>
      <c r="C66" s="4">
        <v>162</v>
      </c>
      <c r="D66" s="4">
        <v>168</v>
      </c>
      <c r="E66" s="4">
        <v>168</v>
      </c>
      <c r="F66" s="4">
        <v>152</v>
      </c>
      <c r="G66" s="4">
        <v>150</v>
      </c>
      <c r="H66" s="4">
        <v>141</v>
      </c>
      <c r="I66" s="4">
        <v>144</v>
      </c>
      <c r="J66" s="4">
        <v>140</v>
      </c>
      <c r="K66" s="4">
        <v>151</v>
      </c>
      <c r="L66" s="4">
        <v>144</v>
      </c>
      <c r="M66" s="42">
        <v>145</v>
      </c>
      <c r="N66" s="13">
        <f t="shared" si="1"/>
        <v>153.16666666666666</v>
      </c>
    </row>
    <row r="67" spans="1:14" ht="12" customHeight="1" x14ac:dyDescent="0.2">
      <c r="A67" s="7" t="str">
        <f>'Pregnant Women Participating'!A67</f>
        <v>Otoe-Missouria Tribe, OK</v>
      </c>
      <c r="B67" s="13">
        <v>30</v>
      </c>
      <c r="C67" s="4">
        <v>23</v>
      </c>
      <c r="D67" s="4">
        <v>20</v>
      </c>
      <c r="E67" s="4">
        <v>17</v>
      </c>
      <c r="F67" s="4">
        <v>21</v>
      </c>
      <c r="G67" s="4">
        <v>24</v>
      </c>
      <c r="H67" s="4">
        <v>30</v>
      </c>
      <c r="I67" s="4">
        <v>29</v>
      </c>
      <c r="J67" s="4">
        <v>30</v>
      </c>
      <c r="K67" s="4">
        <v>32</v>
      </c>
      <c r="L67" s="4">
        <v>35</v>
      </c>
      <c r="M67" s="42">
        <v>35</v>
      </c>
      <c r="N67" s="13">
        <f t="shared" si="1"/>
        <v>27.166666666666668</v>
      </c>
    </row>
    <row r="68" spans="1:14" ht="12" customHeight="1" x14ac:dyDescent="0.2">
      <c r="A68" s="7" t="str">
        <f>'Pregnant Women Participating'!A68</f>
        <v>Wichita, Caddo &amp; Delaware (WCD), OK</v>
      </c>
      <c r="B68" s="13">
        <v>268</v>
      </c>
      <c r="C68" s="4">
        <v>260</v>
      </c>
      <c r="D68" s="4">
        <v>250</v>
      </c>
      <c r="E68" s="4">
        <v>263</v>
      </c>
      <c r="F68" s="4">
        <v>257</v>
      </c>
      <c r="G68" s="4">
        <v>241</v>
      </c>
      <c r="H68" s="4">
        <v>228</v>
      </c>
      <c r="I68" s="4">
        <v>254</v>
      </c>
      <c r="J68" s="4">
        <v>248</v>
      </c>
      <c r="K68" s="4">
        <v>237</v>
      </c>
      <c r="L68" s="4">
        <v>216</v>
      </c>
      <c r="M68" s="42">
        <v>226</v>
      </c>
      <c r="N68" s="13">
        <f t="shared" si="1"/>
        <v>245.66666666666666</v>
      </c>
    </row>
    <row r="69" spans="1:14" s="17" customFormat="1" ht="24.75" customHeight="1" x14ac:dyDescent="0.2">
      <c r="A69" s="14" t="str">
        <f>'Pregnant Women Participating'!A69</f>
        <v>Southwest Region</v>
      </c>
      <c r="B69" s="16">
        <v>68619</v>
      </c>
      <c r="C69" s="15">
        <v>68695</v>
      </c>
      <c r="D69" s="15">
        <v>68757</v>
      </c>
      <c r="E69" s="15">
        <v>70162</v>
      </c>
      <c r="F69" s="15">
        <v>68800</v>
      </c>
      <c r="G69" s="15">
        <v>66845</v>
      </c>
      <c r="H69" s="15">
        <v>65740</v>
      </c>
      <c r="I69" s="15">
        <v>64032</v>
      </c>
      <c r="J69" s="15">
        <v>62944</v>
      </c>
      <c r="K69" s="15">
        <v>62173</v>
      </c>
      <c r="L69" s="15">
        <v>61743</v>
      </c>
      <c r="M69" s="41">
        <v>63473</v>
      </c>
      <c r="N69" s="16">
        <f t="shared" si="1"/>
        <v>65998.583333333328</v>
      </c>
    </row>
    <row r="70" spans="1:14" ht="12" customHeight="1" x14ac:dyDescent="0.2">
      <c r="A70" s="7" t="str">
        <f>'Pregnant Women Participating'!A70</f>
        <v>Colorado</v>
      </c>
      <c r="B70" s="13">
        <v>4909</v>
      </c>
      <c r="C70" s="4">
        <v>4767</v>
      </c>
      <c r="D70" s="4">
        <v>4734</v>
      </c>
      <c r="E70" s="4">
        <v>4868</v>
      </c>
      <c r="F70" s="4">
        <v>4821</v>
      </c>
      <c r="G70" s="4">
        <v>4698</v>
      </c>
      <c r="H70" s="4">
        <v>4629</v>
      </c>
      <c r="I70" s="4">
        <v>4597</v>
      </c>
      <c r="J70" s="4">
        <v>4578</v>
      </c>
      <c r="K70" s="4">
        <v>4620</v>
      </c>
      <c r="L70" s="4">
        <v>4602</v>
      </c>
      <c r="M70" s="42">
        <v>4729</v>
      </c>
      <c r="N70" s="13">
        <f t="shared" si="1"/>
        <v>4712.666666666667</v>
      </c>
    </row>
    <row r="71" spans="1:14" ht="12" customHeight="1" x14ac:dyDescent="0.2">
      <c r="A71" s="7" t="str">
        <f>'Pregnant Women Participating'!A71</f>
        <v>Kansas</v>
      </c>
      <c r="B71" s="13">
        <v>2657</v>
      </c>
      <c r="C71" s="4">
        <v>2610</v>
      </c>
      <c r="D71" s="4">
        <v>2624</v>
      </c>
      <c r="E71" s="4">
        <v>2610</v>
      </c>
      <c r="F71" s="4">
        <v>2517</v>
      </c>
      <c r="G71" s="4">
        <v>2442</v>
      </c>
      <c r="H71" s="4">
        <v>2438</v>
      </c>
      <c r="I71" s="4">
        <v>2424</v>
      </c>
      <c r="J71" s="4">
        <v>2382</v>
      </c>
      <c r="K71" s="4">
        <v>2373</v>
      </c>
      <c r="L71" s="4">
        <v>2404</v>
      </c>
      <c r="M71" s="42">
        <v>2420</v>
      </c>
      <c r="N71" s="13">
        <f t="shared" si="1"/>
        <v>2491.75</v>
      </c>
    </row>
    <row r="72" spans="1:14" ht="12" customHeight="1" x14ac:dyDescent="0.2">
      <c r="A72" s="7" t="str">
        <f>'Pregnant Women Participating'!A72</f>
        <v>Missouri</v>
      </c>
      <c r="B72" s="13">
        <v>6426</v>
      </c>
      <c r="C72" s="4">
        <v>6359</v>
      </c>
      <c r="D72" s="4">
        <v>6328</v>
      </c>
      <c r="E72" s="4">
        <v>6260</v>
      </c>
      <c r="F72" s="4">
        <v>6240</v>
      </c>
      <c r="G72" s="4">
        <v>6101</v>
      </c>
      <c r="H72" s="4">
        <v>5960</v>
      </c>
      <c r="I72" s="4">
        <v>5843</v>
      </c>
      <c r="J72" s="4">
        <v>5873</v>
      </c>
      <c r="K72" s="4">
        <v>5920</v>
      </c>
      <c r="L72" s="4">
        <v>5843</v>
      </c>
      <c r="M72" s="42">
        <v>6124</v>
      </c>
      <c r="N72" s="13">
        <f t="shared" si="1"/>
        <v>6106.416666666667</v>
      </c>
    </row>
    <row r="73" spans="1:14" ht="12" customHeight="1" x14ac:dyDescent="0.2">
      <c r="A73" s="7" t="str">
        <f>'Pregnant Women Participating'!A73</f>
        <v>Montana</v>
      </c>
      <c r="B73" s="13">
        <v>578</v>
      </c>
      <c r="C73" s="4">
        <v>586</v>
      </c>
      <c r="D73" s="4">
        <v>545</v>
      </c>
      <c r="E73" s="4">
        <v>557</v>
      </c>
      <c r="F73" s="4">
        <v>536</v>
      </c>
      <c r="G73" s="4">
        <v>511</v>
      </c>
      <c r="H73" s="4">
        <v>518</v>
      </c>
      <c r="I73" s="4">
        <v>533</v>
      </c>
      <c r="J73" s="4">
        <v>552</v>
      </c>
      <c r="K73" s="4">
        <v>571</v>
      </c>
      <c r="L73" s="4">
        <v>567</v>
      </c>
      <c r="M73" s="42">
        <v>565</v>
      </c>
      <c r="N73" s="13">
        <f t="shared" si="1"/>
        <v>551.58333333333337</v>
      </c>
    </row>
    <row r="74" spans="1:14" ht="12" customHeight="1" x14ac:dyDescent="0.2">
      <c r="A74" s="7" t="str">
        <f>'Pregnant Women Participating'!A74</f>
        <v>Nebraska</v>
      </c>
      <c r="B74" s="13">
        <v>2223</v>
      </c>
      <c r="C74" s="4">
        <v>2235</v>
      </c>
      <c r="D74" s="4">
        <v>2154</v>
      </c>
      <c r="E74" s="4">
        <v>2142</v>
      </c>
      <c r="F74" s="4">
        <v>2069</v>
      </c>
      <c r="G74" s="4">
        <v>1999</v>
      </c>
      <c r="H74" s="4">
        <v>1969</v>
      </c>
      <c r="I74" s="4">
        <v>1923</v>
      </c>
      <c r="J74" s="4">
        <v>1962</v>
      </c>
      <c r="K74" s="4">
        <v>2006</v>
      </c>
      <c r="L74" s="4">
        <v>1957</v>
      </c>
      <c r="M74" s="42">
        <v>2004</v>
      </c>
      <c r="N74" s="13">
        <f t="shared" si="1"/>
        <v>2053.5833333333335</v>
      </c>
    </row>
    <row r="75" spans="1:14" ht="12" customHeight="1" x14ac:dyDescent="0.2">
      <c r="A75" s="7" t="str">
        <f>'Pregnant Women Participating'!A75</f>
        <v>North Dakota</v>
      </c>
      <c r="B75" s="13">
        <v>656</v>
      </c>
      <c r="C75" s="4">
        <v>623</v>
      </c>
      <c r="D75" s="4">
        <v>617</v>
      </c>
      <c r="E75" s="4">
        <v>647</v>
      </c>
      <c r="F75" s="4">
        <v>611</v>
      </c>
      <c r="G75" s="4">
        <v>588</v>
      </c>
      <c r="H75" s="4">
        <v>583</v>
      </c>
      <c r="I75" s="4">
        <v>569</v>
      </c>
      <c r="J75" s="4">
        <v>549</v>
      </c>
      <c r="K75" s="4">
        <v>570</v>
      </c>
      <c r="L75" s="4">
        <v>599</v>
      </c>
      <c r="M75" s="42">
        <v>630</v>
      </c>
      <c r="N75" s="13">
        <f t="shared" si="1"/>
        <v>603.5</v>
      </c>
    </row>
    <row r="76" spans="1:14" ht="12" customHeight="1" x14ac:dyDescent="0.2">
      <c r="A76" s="7" t="str">
        <f>'Pregnant Women Participating'!A76</f>
        <v>South Dakota</v>
      </c>
      <c r="B76" s="13">
        <v>667</v>
      </c>
      <c r="C76" s="4">
        <v>671</v>
      </c>
      <c r="D76" s="4">
        <v>648</v>
      </c>
      <c r="E76" s="4">
        <v>632</v>
      </c>
      <c r="F76" s="4">
        <v>628</v>
      </c>
      <c r="G76" s="4">
        <v>593</v>
      </c>
      <c r="H76" s="4">
        <v>537</v>
      </c>
      <c r="I76" s="4">
        <v>561</v>
      </c>
      <c r="J76" s="4">
        <v>528</v>
      </c>
      <c r="K76" s="4">
        <v>549</v>
      </c>
      <c r="L76" s="4">
        <v>590</v>
      </c>
      <c r="M76" s="42">
        <v>628</v>
      </c>
      <c r="N76" s="13">
        <f t="shared" si="1"/>
        <v>602.66666666666663</v>
      </c>
    </row>
    <row r="77" spans="1:14" ht="12" customHeight="1" x14ac:dyDescent="0.2">
      <c r="A77" s="7" t="str">
        <f>'Pregnant Women Participating'!A77</f>
        <v>Wyoming</v>
      </c>
      <c r="B77" s="13">
        <v>457</v>
      </c>
      <c r="C77" s="4">
        <v>437</v>
      </c>
      <c r="D77" s="4">
        <v>427</v>
      </c>
      <c r="E77" s="4">
        <v>422</v>
      </c>
      <c r="F77" s="4">
        <v>414</v>
      </c>
      <c r="G77" s="4">
        <v>398</v>
      </c>
      <c r="H77" s="4">
        <v>416</v>
      </c>
      <c r="I77" s="4">
        <v>416</v>
      </c>
      <c r="J77" s="4">
        <v>438</v>
      </c>
      <c r="K77" s="4">
        <v>435</v>
      </c>
      <c r="L77" s="4">
        <v>430</v>
      </c>
      <c r="M77" s="42">
        <v>434</v>
      </c>
      <c r="N77" s="13">
        <f t="shared" si="1"/>
        <v>427</v>
      </c>
    </row>
    <row r="78" spans="1:14" ht="12" customHeight="1" x14ac:dyDescent="0.2">
      <c r="A78" s="7" t="str">
        <f>'Pregnant Women Participating'!A78</f>
        <v>Ute Mountain Ute Tribe, CO</v>
      </c>
      <c r="B78" s="13">
        <v>5</v>
      </c>
      <c r="C78" s="4">
        <v>9</v>
      </c>
      <c r="D78" s="4">
        <v>8</v>
      </c>
      <c r="E78" s="4">
        <v>7</v>
      </c>
      <c r="F78" s="4">
        <v>7</v>
      </c>
      <c r="G78" s="4">
        <v>6</v>
      </c>
      <c r="H78" s="4">
        <v>5</v>
      </c>
      <c r="I78" s="4">
        <v>3</v>
      </c>
      <c r="J78" s="4">
        <v>3</v>
      </c>
      <c r="K78" s="4">
        <v>5</v>
      </c>
      <c r="L78" s="4">
        <v>6</v>
      </c>
      <c r="M78" s="42">
        <v>5</v>
      </c>
      <c r="N78" s="13">
        <f t="shared" si="1"/>
        <v>5.75</v>
      </c>
    </row>
    <row r="79" spans="1:14" ht="12" customHeight="1" x14ac:dyDescent="0.2">
      <c r="A79" s="7" t="str">
        <f>'Pregnant Women Participating'!A79</f>
        <v>Omaha Sioux, NE</v>
      </c>
      <c r="B79" s="13">
        <v>8</v>
      </c>
      <c r="C79" s="4">
        <v>9</v>
      </c>
      <c r="D79" s="4">
        <v>10</v>
      </c>
      <c r="E79" s="4">
        <v>10</v>
      </c>
      <c r="F79" s="4">
        <v>9</v>
      </c>
      <c r="G79" s="4">
        <v>8</v>
      </c>
      <c r="H79" s="4">
        <v>5</v>
      </c>
      <c r="I79" s="4">
        <v>6</v>
      </c>
      <c r="J79" s="4">
        <v>5</v>
      </c>
      <c r="K79" s="4">
        <v>4</v>
      </c>
      <c r="L79" s="4">
        <v>8</v>
      </c>
      <c r="M79" s="42">
        <v>8</v>
      </c>
      <c r="N79" s="13">
        <f t="shared" si="1"/>
        <v>7.5</v>
      </c>
    </row>
    <row r="80" spans="1:14" ht="12" customHeight="1" x14ac:dyDescent="0.2">
      <c r="A80" s="7" t="str">
        <f>'Pregnant Women Participating'!A80</f>
        <v>Santee Sioux, NE</v>
      </c>
      <c r="B80" s="13">
        <v>3</v>
      </c>
      <c r="C80" s="4">
        <v>3</v>
      </c>
      <c r="D80" s="4">
        <v>3</v>
      </c>
      <c r="E80" s="4">
        <v>1</v>
      </c>
      <c r="F80" s="4">
        <v>1</v>
      </c>
      <c r="G80" s="4">
        <v>0</v>
      </c>
      <c r="H80" s="4">
        <v>1</v>
      </c>
      <c r="I80" s="4">
        <v>1</v>
      </c>
      <c r="J80" s="4">
        <v>2</v>
      </c>
      <c r="K80" s="4">
        <v>2</v>
      </c>
      <c r="L80" s="4">
        <v>1</v>
      </c>
      <c r="M80" s="42">
        <v>2</v>
      </c>
      <c r="N80" s="13">
        <f t="shared" si="1"/>
        <v>1.6666666666666667</v>
      </c>
    </row>
    <row r="81" spans="1:14" ht="12" customHeight="1" x14ac:dyDescent="0.2">
      <c r="A81" s="7" t="str">
        <f>'Pregnant Women Participating'!A81</f>
        <v>Winnebago Tribe, NE</v>
      </c>
      <c r="B81" s="13">
        <v>4</v>
      </c>
      <c r="C81" s="4">
        <v>4</v>
      </c>
      <c r="D81" s="4">
        <v>4</v>
      </c>
      <c r="E81" s="4">
        <v>4</v>
      </c>
      <c r="F81" s="4">
        <v>3</v>
      </c>
      <c r="G81" s="4">
        <v>3</v>
      </c>
      <c r="H81" s="4">
        <v>0</v>
      </c>
      <c r="I81" s="4">
        <v>2</v>
      </c>
      <c r="J81" s="4">
        <v>3</v>
      </c>
      <c r="K81" s="4">
        <v>4</v>
      </c>
      <c r="L81" s="4">
        <v>5</v>
      </c>
      <c r="M81" s="42">
        <v>4</v>
      </c>
      <c r="N81" s="13">
        <f t="shared" si="1"/>
        <v>3.3333333333333335</v>
      </c>
    </row>
    <row r="82" spans="1:14" ht="12" customHeight="1" x14ac:dyDescent="0.2">
      <c r="A82" s="7" t="str">
        <f>'Pregnant Women Participating'!A82</f>
        <v>Standing Rock Sioux Tribe, ND</v>
      </c>
      <c r="B82" s="13">
        <v>10</v>
      </c>
      <c r="C82" s="4">
        <v>14</v>
      </c>
      <c r="D82" s="4">
        <v>13</v>
      </c>
      <c r="E82" s="4">
        <v>16</v>
      </c>
      <c r="F82" s="4">
        <v>15</v>
      </c>
      <c r="G82" s="4">
        <v>12</v>
      </c>
      <c r="H82" s="4">
        <v>11</v>
      </c>
      <c r="I82" s="4">
        <v>9</v>
      </c>
      <c r="J82" s="4">
        <v>10</v>
      </c>
      <c r="K82" s="4">
        <v>8</v>
      </c>
      <c r="L82" s="4">
        <v>11</v>
      </c>
      <c r="M82" s="42">
        <v>14</v>
      </c>
      <c r="N82" s="13">
        <f t="shared" si="1"/>
        <v>11.916666666666666</v>
      </c>
    </row>
    <row r="83" spans="1:14" ht="12" customHeight="1" x14ac:dyDescent="0.2">
      <c r="A83" s="7" t="str">
        <f>'Pregnant Women Participating'!A83</f>
        <v>Three Affiliated Tribes, ND</v>
      </c>
      <c r="B83" s="13">
        <v>12</v>
      </c>
      <c r="C83" s="4">
        <v>11</v>
      </c>
      <c r="D83" s="4">
        <v>10</v>
      </c>
      <c r="E83" s="4">
        <v>8</v>
      </c>
      <c r="F83" s="4">
        <v>7</v>
      </c>
      <c r="G83" s="4">
        <v>8</v>
      </c>
      <c r="H83" s="4">
        <v>11</v>
      </c>
      <c r="I83" s="4">
        <v>13</v>
      </c>
      <c r="J83" s="4">
        <v>12</v>
      </c>
      <c r="K83" s="4">
        <v>11</v>
      </c>
      <c r="L83" s="4">
        <v>9</v>
      </c>
      <c r="M83" s="42">
        <v>8</v>
      </c>
      <c r="N83" s="13">
        <f t="shared" si="1"/>
        <v>10</v>
      </c>
    </row>
    <row r="84" spans="1:14" ht="12" customHeight="1" x14ac:dyDescent="0.2">
      <c r="A84" s="7" t="str">
        <f>'Pregnant Women Participating'!A84</f>
        <v>Cheyenne River Sioux, SD</v>
      </c>
      <c r="B84" s="13">
        <v>23</v>
      </c>
      <c r="C84" s="4">
        <v>35</v>
      </c>
      <c r="D84" s="4">
        <v>34</v>
      </c>
      <c r="E84" s="4">
        <v>35</v>
      </c>
      <c r="F84" s="4">
        <v>34</v>
      </c>
      <c r="G84" s="4">
        <v>31</v>
      </c>
      <c r="H84" s="4">
        <v>28</v>
      </c>
      <c r="I84" s="4">
        <v>32</v>
      </c>
      <c r="J84" s="4">
        <v>23</v>
      </c>
      <c r="K84" s="4">
        <v>19</v>
      </c>
      <c r="L84" s="4">
        <v>21</v>
      </c>
      <c r="M84" s="42">
        <v>19</v>
      </c>
      <c r="N84" s="13">
        <f t="shared" si="1"/>
        <v>27.833333333333332</v>
      </c>
    </row>
    <row r="85" spans="1:14" ht="12" customHeight="1" x14ac:dyDescent="0.2">
      <c r="A85" s="7" t="str">
        <f>'Pregnant Women Participating'!A85</f>
        <v>Rosebud Sioux, SD</v>
      </c>
      <c r="B85" s="13">
        <v>40</v>
      </c>
      <c r="C85" s="4">
        <v>47</v>
      </c>
      <c r="D85" s="4">
        <v>45</v>
      </c>
      <c r="E85" s="4">
        <v>41</v>
      </c>
      <c r="F85" s="4">
        <v>42</v>
      </c>
      <c r="G85" s="4">
        <v>40</v>
      </c>
      <c r="H85" s="4">
        <v>39</v>
      </c>
      <c r="I85" s="4">
        <v>42</v>
      </c>
      <c r="J85" s="4">
        <v>49</v>
      </c>
      <c r="K85" s="4">
        <v>51</v>
      </c>
      <c r="L85" s="4">
        <v>51</v>
      </c>
      <c r="M85" s="42">
        <v>47</v>
      </c>
      <c r="N85" s="13">
        <f t="shared" si="1"/>
        <v>44.5</v>
      </c>
    </row>
    <row r="86" spans="1:14" ht="12" customHeight="1" x14ac:dyDescent="0.2">
      <c r="A86" s="7" t="str">
        <f>'Pregnant Women Participating'!A86</f>
        <v>Northern Arapahoe, WY</v>
      </c>
      <c r="B86" s="13">
        <v>7</v>
      </c>
      <c r="C86" s="4">
        <v>7</v>
      </c>
      <c r="D86" s="4">
        <v>6</v>
      </c>
      <c r="E86" s="4">
        <v>9</v>
      </c>
      <c r="F86" s="4">
        <v>9</v>
      </c>
      <c r="G86" s="4">
        <v>8</v>
      </c>
      <c r="H86" s="4">
        <v>8</v>
      </c>
      <c r="I86" s="4">
        <v>8</v>
      </c>
      <c r="J86" s="4">
        <v>8</v>
      </c>
      <c r="K86" s="4">
        <v>12</v>
      </c>
      <c r="L86" s="4">
        <v>12</v>
      </c>
      <c r="M86" s="42">
        <v>13</v>
      </c>
      <c r="N86" s="13">
        <f t="shared" si="1"/>
        <v>8.9166666666666661</v>
      </c>
    </row>
    <row r="87" spans="1:14" ht="12" customHeight="1" x14ac:dyDescent="0.2">
      <c r="A87" s="7" t="str">
        <f>'Pregnant Women Participating'!A87</f>
        <v>Shoshone Tribe, WY</v>
      </c>
      <c r="B87" s="13">
        <v>6</v>
      </c>
      <c r="C87" s="4">
        <v>7</v>
      </c>
      <c r="D87" s="4">
        <v>7</v>
      </c>
      <c r="E87" s="4">
        <v>7</v>
      </c>
      <c r="F87" s="4">
        <v>7</v>
      </c>
      <c r="G87" s="4">
        <v>6</v>
      </c>
      <c r="H87" s="4">
        <v>12</v>
      </c>
      <c r="I87" s="4">
        <v>12</v>
      </c>
      <c r="J87" s="4">
        <v>15</v>
      </c>
      <c r="K87" s="4">
        <v>14</v>
      </c>
      <c r="L87" s="4">
        <v>15</v>
      </c>
      <c r="M87" s="42">
        <v>15</v>
      </c>
      <c r="N87" s="13">
        <f t="shared" si="1"/>
        <v>10.25</v>
      </c>
    </row>
    <row r="88" spans="1:14" s="17" customFormat="1" ht="24.75" customHeight="1" x14ac:dyDescent="0.2">
      <c r="A88" s="14" t="str">
        <f>'Pregnant Women Participating'!A88</f>
        <v>Mountain Plains</v>
      </c>
      <c r="B88" s="16">
        <v>18691</v>
      </c>
      <c r="C88" s="15">
        <v>18434</v>
      </c>
      <c r="D88" s="15">
        <v>18217</v>
      </c>
      <c r="E88" s="15">
        <v>18276</v>
      </c>
      <c r="F88" s="15">
        <v>17970</v>
      </c>
      <c r="G88" s="15">
        <v>17452</v>
      </c>
      <c r="H88" s="15">
        <v>17170</v>
      </c>
      <c r="I88" s="15">
        <v>16994</v>
      </c>
      <c r="J88" s="15">
        <v>16992</v>
      </c>
      <c r="K88" s="15">
        <v>17174</v>
      </c>
      <c r="L88" s="15">
        <v>17131</v>
      </c>
      <c r="M88" s="41">
        <v>17669</v>
      </c>
      <c r="N88" s="16">
        <f t="shared" si="1"/>
        <v>17680.833333333332</v>
      </c>
    </row>
    <row r="89" spans="1:14" ht="12" customHeight="1" x14ac:dyDescent="0.2">
      <c r="A89" s="8" t="str">
        <f>'Pregnant Women Participating'!A89</f>
        <v>Alaska</v>
      </c>
      <c r="B89" s="13">
        <v>400</v>
      </c>
      <c r="C89" s="4">
        <v>398</v>
      </c>
      <c r="D89" s="4">
        <v>385</v>
      </c>
      <c r="E89" s="4">
        <v>370</v>
      </c>
      <c r="F89" s="4">
        <v>354</v>
      </c>
      <c r="G89" s="4">
        <v>336</v>
      </c>
      <c r="H89" s="4">
        <v>339</v>
      </c>
      <c r="I89" s="4">
        <v>332</v>
      </c>
      <c r="J89" s="4">
        <v>325</v>
      </c>
      <c r="K89" s="4">
        <v>324</v>
      </c>
      <c r="L89" s="4">
        <v>327</v>
      </c>
      <c r="M89" s="42">
        <v>341</v>
      </c>
      <c r="N89" s="13">
        <f t="shared" si="1"/>
        <v>352.58333333333331</v>
      </c>
    </row>
    <row r="90" spans="1:14" ht="12" customHeight="1" x14ac:dyDescent="0.2">
      <c r="A90" s="8" t="str">
        <f>'Pregnant Women Participating'!A90</f>
        <v>American Samoa</v>
      </c>
      <c r="B90" s="13">
        <v>132</v>
      </c>
      <c r="C90" s="4">
        <v>132</v>
      </c>
      <c r="D90" s="4">
        <v>136</v>
      </c>
      <c r="E90" s="4">
        <v>121</v>
      </c>
      <c r="F90" s="4">
        <v>123</v>
      </c>
      <c r="G90" s="4">
        <v>125</v>
      </c>
      <c r="H90" s="4">
        <v>118</v>
      </c>
      <c r="I90" s="4">
        <v>128</v>
      </c>
      <c r="J90" s="4">
        <v>143</v>
      </c>
      <c r="K90" s="4">
        <v>160</v>
      </c>
      <c r="L90" s="4">
        <v>160</v>
      </c>
      <c r="M90" s="42">
        <v>164</v>
      </c>
      <c r="N90" s="13">
        <f t="shared" si="1"/>
        <v>136.83333333333334</v>
      </c>
    </row>
    <row r="91" spans="1:14" ht="12" customHeight="1" x14ac:dyDescent="0.2">
      <c r="A91" s="8" t="str">
        <f>'Pregnant Women Participating'!A91</f>
        <v>California</v>
      </c>
      <c r="B91" s="13">
        <v>41024</v>
      </c>
      <c r="C91" s="4">
        <v>41334</v>
      </c>
      <c r="D91" s="4">
        <v>41193</v>
      </c>
      <c r="E91" s="4">
        <v>41628</v>
      </c>
      <c r="F91" s="4">
        <v>41271</v>
      </c>
      <c r="G91" s="4">
        <v>40618</v>
      </c>
      <c r="H91" s="4">
        <v>39366</v>
      </c>
      <c r="I91" s="4">
        <v>38114</v>
      </c>
      <c r="J91" s="4">
        <v>37745</v>
      </c>
      <c r="K91" s="4">
        <v>37167</v>
      </c>
      <c r="L91" s="4">
        <v>37136</v>
      </c>
      <c r="M91" s="42">
        <v>37885</v>
      </c>
      <c r="N91" s="13">
        <f t="shared" si="1"/>
        <v>39540.083333333336</v>
      </c>
    </row>
    <row r="92" spans="1:14" ht="12" customHeight="1" x14ac:dyDescent="0.2">
      <c r="A92" s="8" t="str">
        <f>'Pregnant Women Participating'!A92</f>
        <v>Guam</v>
      </c>
      <c r="B92" s="13">
        <v>285</v>
      </c>
      <c r="C92" s="4">
        <v>274</v>
      </c>
      <c r="D92" s="4">
        <v>300</v>
      </c>
      <c r="E92" s="4">
        <v>315</v>
      </c>
      <c r="F92" s="4">
        <v>331</v>
      </c>
      <c r="G92" s="4">
        <v>329</v>
      </c>
      <c r="H92" s="4">
        <v>316</v>
      </c>
      <c r="I92" s="4">
        <v>296</v>
      </c>
      <c r="J92" s="4">
        <v>296</v>
      </c>
      <c r="K92" s="4">
        <v>286</v>
      </c>
      <c r="L92" s="4">
        <v>285</v>
      </c>
      <c r="M92" s="42">
        <v>291</v>
      </c>
      <c r="N92" s="13">
        <f t="shared" si="1"/>
        <v>300.33333333333331</v>
      </c>
    </row>
    <row r="93" spans="1:14" ht="12" customHeight="1" x14ac:dyDescent="0.2">
      <c r="A93" s="8" t="str">
        <f>'Pregnant Women Participating'!A93</f>
        <v>Hawaii</v>
      </c>
      <c r="B93" s="13">
        <v>864</v>
      </c>
      <c r="C93" s="4">
        <v>854</v>
      </c>
      <c r="D93" s="4">
        <v>877</v>
      </c>
      <c r="E93" s="4">
        <v>890</v>
      </c>
      <c r="F93" s="4">
        <v>872</v>
      </c>
      <c r="G93" s="4">
        <v>833</v>
      </c>
      <c r="H93" s="4">
        <v>796</v>
      </c>
      <c r="I93" s="4">
        <v>778</v>
      </c>
      <c r="J93" s="4">
        <v>768</v>
      </c>
      <c r="K93" s="4">
        <v>767</v>
      </c>
      <c r="L93" s="4">
        <v>767</v>
      </c>
      <c r="M93" s="42">
        <v>824</v>
      </c>
      <c r="N93" s="13">
        <f t="shared" si="1"/>
        <v>824.16666666666663</v>
      </c>
    </row>
    <row r="94" spans="1:14" ht="12" customHeight="1" x14ac:dyDescent="0.2">
      <c r="A94" s="8" t="str">
        <f>'Pregnant Women Participating'!A94</f>
        <v>Idaho</v>
      </c>
      <c r="B94" s="13">
        <v>1338</v>
      </c>
      <c r="C94" s="4">
        <v>1297</v>
      </c>
      <c r="D94" s="4">
        <v>1279</v>
      </c>
      <c r="E94" s="4">
        <v>1251</v>
      </c>
      <c r="F94" s="4">
        <v>1177</v>
      </c>
      <c r="G94" s="4">
        <v>1166</v>
      </c>
      <c r="H94" s="4">
        <v>1171</v>
      </c>
      <c r="I94" s="4">
        <v>1166</v>
      </c>
      <c r="J94" s="4">
        <v>1189</v>
      </c>
      <c r="K94" s="4">
        <v>1210</v>
      </c>
      <c r="L94" s="4">
        <v>1207</v>
      </c>
      <c r="M94" s="42">
        <v>1269</v>
      </c>
      <c r="N94" s="13">
        <f t="shared" si="1"/>
        <v>1226.6666666666667</v>
      </c>
    </row>
    <row r="95" spans="1:14" ht="12" customHeight="1" x14ac:dyDescent="0.2">
      <c r="A95" s="8" t="str">
        <f>'Pregnant Women Participating'!A95</f>
        <v>Nevada</v>
      </c>
      <c r="B95" s="13">
        <v>3269</v>
      </c>
      <c r="C95" s="4">
        <v>3240</v>
      </c>
      <c r="D95" s="4">
        <v>3225</v>
      </c>
      <c r="E95" s="4">
        <v>3337</v>
      </c>
      <c r="F95" s="4">
        <v>3266</v>
      </c>
      <c r="G95" s="4">
        <v>3242</v>
      </c>
      <c r="H95" s="4">
        <v>3249</v>
      </c>
      <c r="I95" s="4">
        <v>3127</v>
      </c>
      <c r="J95" s="4">
        <v>3019</v>
      </c>
      <c r="K95" s="4">
        <v>3011</v>
      </c>
      <c r="L95" s="4">
        <v>2956</v>
      </c>
      <c r="M95" s="42">
        <v>2990</v>
      </c>
      <c r="N95" s="13">
        <f t="shared" si="1"/>
        <v>3160.9166666666665</v>
      </c>
    </row>
    <row r="96" spans="1:14" ht="12" customHeight="1" x14ac:dyDescent="0.2">
      <c r="A96" s="8" t="str">
        <f>'Pregnant Women Participating'!A96</f>
        <v>Oregon</v>
      </c>
      <c r="B96" s="13">
        <v>3829</v>
      </c>
      <c r="C96" s="4">
        <v>3729</v>
      </c>
      <c r="D96" s="4">
        <v>3629</v>
      </c>
      <c r="E96" s="4">
        <v>3615</v>
      </c>
      <c r="F96" s="4">
        <v>3463</v>
      </c>
      <c r="G96" s="4">
        <v>3326</v>
      </c>
      <c r="H96" s="4">
        <v>3281</v>
      </c>
      <c r="I96" s="4">
        <v>3311</v>
      </c>
      <c r="J96" s="4">
        <v>3267</v>
      </c>
      <c r="K96" s="4">
        <v>3321</v>
      </c>
      <c r="L96" s="4">
        <v>3324</v>
      </c>
      <c r="M96" s="42">
        <v>3435</v>
      </c>
      <c r="N96" s="13">
        <f t="shared" si="1"/>
        <v>3460.8333333333335</v>
      </c>
    </row>
    <row r="97" spans="1:14" ht="12" customHeight="1" x14ac:dyDescent="0.2">
      <c r="A97" s="8" t="str">
        <f>'Pregnant Women Participating'!A97</f>
        <v>Washington</v>
      </c>
      <c r="B97" s="13">
        <v>7744</v>
      </c>
      <c r="C97" s="4">
        <v>7753</v>
      </c>
      <c r="D97" s="4">
        <v>7631</v>
      </c>
      <c r="E97" s="4">
        <v>7759</v>
      </c>
      <c r="F97" s="4">
        <v>7679</v>
      </c>
      <c r="G97" s="4">
        <v>7519</v>
      </c>
      <c r="H97" s="4">
        <v>7422</v>
      </c>
      <c r="I97" s="4">
        <v>7348</v>
      </c>
      <c r="J97" s="4">
        <v>7272</v>
      </c>
      <c r="K97" s="4">
        <v>7228</v>
      </c>
      <c r="L97" s="4">
        <v>7295</v>
      </c>
      <c r="M97" s="42">
        <v>7313</v>
      </c>
      <c r="N97" s="13">
        <f t="shared" si="1"/>
        <v>7496.916666666667</v>
      </c>
    </row>
    <row r="98" spans="1:14" ht="12" customHeight="1" x14ac:dyDescent="0.2">
      <c r="A98" s="8" t="str">
        <f>'Pregnant Women Participating'!A98</f>
        <v>Northern Marianas</v>
      </c>
      <c r="B98" s="13">
        <v>104</v>
      </c>
      <c r="C98" s="4">
        <v>103</v>
      </c>
      <c r="D98" s="4">
        <v>119</v>
      </c>
      <c r="E98" s="4">
        <v>133</v>
      </c>
      <c r="F98" s="4">
        <v>122</v>
      </c>
      <c r="G98" s="4">
        <v>122</v>
      </c>
      <c r="H98" s="4">
        <v>113</v>
      </c>
      <c r="I98" s="4">
        <v>105</v>
      </c>
      <c r="J98" s="4">
        <v>88</v>
      </c>
      <c r="K98" s="4">
        <v>91</v>
      </c>
      <c r="L98" s="4">
        <v>89</v>
      </c>
      <c r="M98" s="42">
        <v>82</v>
      </c>
      <c r="N98" s="13">
        <f t="shared" si="1"/>
        <v>105.91666666666667</v>
      </c>
    </row>
    <row r="99" spans="1:14" ht="12" customHeight="1" x14ac:dyDescent="0.2">
      <c r="A99" s="8" t="str">
        <f>'Pregnant Women Participating'!A99</f>
        <v>Inter-Tribal Council, NV</v>
      </c>
      <c r="B99" s="13">
        <v>19</v>
      </c>
      <c r="C99" s="4">
        <v>18</v>
      </c>
      <c r="D99" s="4">
        <v>22</v>
      </c>
      <c r="E99" s="4">
        <v>27</v>
      </c>
      <c r="F99" s="4">
        <v>31</v>
      </c>
      <c r="G99" s="4">
        <v>31</v>
      </c>
      <c r="H99" s="4">
        <v>29</v>
      </c>
      <c r="I99" s="4">
        <v>31</v>
      </c>
      <c r="J99" s="4">
        <v>29</v>
      </c>
      <c r="K99" s="4">
        <v>31</v>
      </c>
      <c r="L99" s="4">
        <v>28</v>
      </c>
      <c r="M99" s="42">
        <v>27</v>
      </c>
      <c r="N99" s="13">
        <f t="shared" si="1"/>
        <v>26.916666666666668</v>
      </c>
    </row>
    <row r="100" spans="1:14" s="17" customFormat="1" ht="24.75" customHeight="1" x14ac:dyDescent="0.2">
      <c r="A100" s="14" t="str">
        <f>'Pregnant Women Participating'!A100</f>
        <v>Western Region</v>
      </c>
      <c r="B100" s="16">
        <v>59008</v>
      </c>
      <c r="C100" s="15">
        <v>59132</v>
      </c>
      <c r="D100" s="15">
        <v>58796</v>
      </c>
      <c r="E100" s="15">
        <v>59446</v>
      </c>
      <c r="F100" s="15">
        <v>58689</v>
      </c>
      <c r="G100" s="15">
        <v>57647</v>
      </c>
      <c r="H100" s="15">
        <v>56200</v>
      </c>
      <c r="I100" s="15">
        <v>54736</v>
      </c>
      <c r="J100" s="15">
        <v>54141</v>
      </c>
      <c r="K100" s="15">
        <v>53596</v>
      </c>
      <c r="L100" s="15">
        <v>53574</v>
      </c>
      <c r="M100" s="41">
        <v>54621</v>
      </c>
      <c r="N100" s="16">
        <f t="shared" si="1"/>
        <v>56632.166666666664</v>
      </c>
    </row>
    <row r="101" spans="1:14" s="31" customFormat="1" ht="16.5" customHeight="1" thickBot="1" x14ac:dyDescent="0.25">
      <c r="A101" s="28" t="str">
        <f>'Pregnant Women Participating'!A101</f>
        <v>TOTAL</v>
      </c>
      <c r="B101" s="29">
        <v>353049</v>
      </c>
      <c r="C101" s="30">
        <v>352928</v>
      </c>
      <c r="D101" s="30">
        <v>349350</v>
      </c>
      <c r="E101" s="30">
        <v>353306</v>
      </c>
      <c r="F101" s="30">
        <v>347703</v>
      </c>
      <c r="G101" s="30">
        <v>340055</v>
      </c>
      <c r="H101" s="30">
        <v>336199</v>
      </c>
      <c r="I101" s="30">
        <v>329700</v>
      </c>
      <c r="J101" s="30">
        <v>325615</v>
      </c>
      <c r="K101" s="30">
        <v>323647</v>
      </c>
      <c r="L101" s="30">
        <v>322721</v>
      </c>
      <c r="M101" s="44">
        <v>328949</v>
      </c>
      <c r="N101" s="29">
        <f t="shared" si="1"/>
        <v>338601.83333333331</v>
      </c>
    </row>
    <row r="102" spans="1:14" ht="12.75" customHeight="1" thickTop="1" x14ac:dyDescent="0.2">
      <c r="A102" s="9"/>
    </row>
    <row r="103" spans="1:14" x14ac:dyDescent="0.2">
      <c r="A103" s="9"/>
    </row>
    <row r="104" spans="1:14" customFormat="1" ht="12.75" x14ac:dyDescent="0.2">
      <c r="A104" s="10" t="s">
        <v>1</v>
      </c>
    </row>
  </sheetData>
  <phoneticPr fontId="1" type="noConversion"/>
  <pageMargins left="0.5" right="0.5" top="0.5" bottom="0.5" header="0.5" footer="0.3"/>
  <pageSetup scale="91" fitToHeight="0" orientation="landscape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pageSetUpPr fitToPage="1"/>
  </sheetPr>
  <dimension ref="A1:N104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13" width="11.7109375" style="3" customWidth="1"/>
    <col min="14" max="14" width="13.7109375" style="3" customWidth="1"/>
    <col min="15" max="16384" width="9.140625" style="3"/>
  </cols>
  <sheetData>
    <row r="1" spans="1:14" ht="12" customHeight="1" x14ac:dyDescent="0.2">
      <c r="A1" s="10" t="s">
        <v>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12" customHeight="1" x14ac:dyDescent="0.2">
      <c r="A2" s="10" t="str">
        <f>'Pregnant Women Participating'!A2</f>
        <v>FISCAL YEAR 2025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12" customHeight="1" x14ac:dyDescent="0.2">
      <c r="A3" s="1" t="str">
        <f>'Pregnant Women Participating'!A3</f>
        <v>Data as of December 12, 2025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 ht="12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ht="24" customHeight="1" x14ac:dyDescent="0.2">
      <c r="A5" s="6" t="s">
        <v>0</v>
      </c>
      <c r="B5" s="18">
        <f>DATE(RIGHT(A2,4)-1,10,1)</f>
        <v>45566</v>
      </c>
      <c r="C5" s="19">
        <f>DATE(RIGHT(A2,4)-1,11,1)</f>
        <v>45597</v>
      </c>
      <c r="D5" s="19">
        <f>DATE(RIGHT(A2,4)-1,12,1)</f>
        <v>45627</v>
      </c>
      <c r="E5" s="19">
        <f>DATE(RIGHT(A2,4),1,1)</f>
        <v>45658</v>
      </c>
      <c r="F5" s="19">
        <f>DATE(RIGHT(A2,4),2,1)</f>
        <v>45689</v>
      </c>
      <c r="G5" s="19">
        <f>DATE(RIGHT(A2,4),3,1)</f>
        <v>45717</v>
      </c>
      <c r="H5" s="19">
        <f>DATE(RIGHT(A2,4),4,1)</f>
        <v>45748</v>
      </c>
      <c r="I5" s="19">
        <f>DATE(RIGHT(A2,4),5,1)</f>
        <v>45778</v>
      </c>
      <c r="J5" s="19">
        <f>DATE(RIGHT(A2,4),6,1)</f>
        <v>45809</v>
      </c>
      <c r="K5" s="19">
        <f>DATE(RIGHT(A2,4),7,1)</f>
        <v>45839</v>
      </c>
      <c r="L5" s="19">
        <f>DATE(RIGHT(A2,4),8,1)</f>
        <v>45870</v>
      </c>
      <c r="M5" s="19">
        <f>DATE(RIGHT(A2,4),9,1)</f>
        <v>45901</v>
      </c>
      <c r="N5" s="12" t="s">
        <v>12</v>
      </c>
    </row>
    <row r="6" spans="1:14" ht="12" customHeight="1" x14ac:dyDescent="0.2">
      <c r="A6" s="7" t="str">
        <f>'Pregnant Women Participating'!A6</f>
        <v>Connecticut</v>
      </c>
      <c r="B6" s="13">
        <v>11172</v>
      </c>
      <c r="C6" s="4">
        <v>11021</v>
      </c>
      <c r="D6" s="4">
        <v>10820</v>
      </c>
      <c r="E6" s="4">
        <v>11022</v>
      </c>
      <c r="F6" s="4">
        <v>10912</v>
      </c>
      <c r="G6" s="4">
        <v>11026</v>
      </c>
      <c r="H6" s="4">
        <v>11105</v>
      </c>
      <c r="I6" s="4">
        <v>11156</v>
      </c>
      <c r="J6" s="4">
        <v>11050</v>
      </c>
      <c r="K6" s="4">
        <v>11103</v>
      </c>
      <c r="L6" s="4">
        <v>11001</v>
      </c>
      <c r="M6" s="42">
        <v>10906</v>
      </c>
      <c r="N6" s="13">
        <f t="shared" ref="N6:N14" si="0">IF(SUM(B6:M6)&gt;0,AVERAGE(B6:M6)," ")</f>
        <v>11024.5</v>
      </c>
    </row>
    <row r="7" spans="1:14" ht="12" customHeight="1" x14ac:dyDescent="0.2">
      <c r="A7" s="7" t="str">
        <f>'Pregnant Women Participating'!A7</f>
        <v>Maine</v>
      </c>
      <c r="B7" s="13">
        <v>3924</v>
      </c>
      <c r="C7" s="4">
        <v>3844</v>
      </c>
      <c r="D7" s="4">
        <v>3789</v>
      </c>
      <c r="E7" s="4">
        <v>3838</v>
      </c>
      <c r="F7" s="4">
        <v>3774</v>
      </c>
      <c r="G7" s="4">
        <v>3814</v>
      </c>
      <c r="H7" s="4">
        <v>3837</v>
      </c>
      <c r="I7" s="4">
        <v>3880</v>
      </c>
      <c r="J7" s="4">
        <v>3908</v>
      </c>
      <c r="K7" s="4">
        <v>3960</v>
      </c>
      <c r="L7" s="4">
        <v>3983</v>
      </c>
      <c r="M7" s="42">
        <v>4010</v>
      </c>
      <c r="N7" s="13">
        <f t="shared" si="0"/>
        <v>3880.0833333333335</v>
      </c>
    </row>
    <row r="8" spans="1:14" ht="12" customHeight="1" x14ac:dyDescent="0.2">
      <c r="A8" s="7" t="str">
        <f>'Pregnant Women Participating'!A8</f>
        <v>Massachusetts</v>
      </c>
      <c r="B8" s="13">
        <v>26013</v>
      </c>
      <c r="C8" s="4">
        <v>25924</v>
      </c>
      <c r="D8" s="4">
        <v>25498</v>
      </c>
      <c r="E8" s="4">
        <v>25869</v>
      </c>
      <c r="F8" s="4">
        <v>25498</v>
      </c>
      <c r="G8" s="4">
        <v>25789</v>
      </c>
      <c r="H8" s="4">
        <v>25384</v>
      </c>
      <c r="I8" s="4">
        <v>25492</v>
      </c>
      <c r="J8" s="4">
        <v>25009</v>
      </c>
      <c r="K8" s="4">
        <v>24998</v>
      </c>
      <c r="L8" s="4">
        <v>24696</v>
      </c>
      <c r="M8" s="42">
        <v>24903</v>
      </c>
      <c r="N8" s="13">
        <f t="shared" si="0"/>
        <v>25422.75</v>
      </c>
    </row>
    <row r="9" spans="1:14" ht="12" customHeight="1" x14ac:dyDescent="0.2">
      <c r="A9" s="7" t="str">
        <f>'Pregnant Women Participating'!A9</f>
        <v>New Hampshire</v>
      </c>
      <c r="B9" s="13">
        <v>2392</v>
      </c>
      <c r="C9" s="4">
        <v>2345</v>
      </c>
      <c r="D9" s="4">
        <v>2322</v>
      </c>
      <c r="E9" s="4">
        <v>2325</v>
      </c>
      <c r="F9" s="4">
        <v>2296</v>
      </c>
      <c r="G9" s="4">
        <v>2308</v>
      </c>
      <c r="H9" s="4">
        <v>2346</v>
      </c>
      <c r="I9" s="4">
        <v>2326</v>
      </c>
      <c r="J9" s="4">
        <v>2288</v>
      </c>
      <c r="K9" s="4">
        <v>2333</v>
      </c>
      <c r="L9" s="4">
        <v>2329</v>
      </c>
      <c r="M9" s="42">
        <v>2309</v>
      </c>
      <c r="N9" s="13">
        <f t="shared" si="0"/>
        <v>2326.5833333333335</v>
      </c>
    </row>
    <row r="10" spans="1:14" ht="12" customHeight="1" x14ac:dyDescent="0.2">
      <c r="A10" s="7" t="str">
        <f>'Pregnant Women Participating'!A10</f>
        <v>New York</v>
      </c>
      <c r="B10" s="13">
        <v>96615</v>
      </c>
      <c r="C10" s="4">
        <v>95465</v>
      </c>
      <c r="D10" s="4">
        <v>94648</v>
      </c>
      <c r="E10" s="4">
        <v>95774</v>
      </c>
      <c r="F10" s="4">
        <v>95621</v>
      </c>
      <c r="G10" s="4">
        <v>96990</v>
      </c>
      <c r="H10" s="4">
        <v>97308</v>
      </c>
      <c r="I10" s="4">
        <v>97759</v>
      </c>
      <c r="J10" s="4">
        <v>96572</v>
      </c>
      <c r="K10" s="4">
        <v>96968</v>
      </c>
      <c r="L10" s="4">
        <v>96044</v>
      </c>
      <c r="M10" s="42">
        <v>95963</v>
      </c>
      <c r="N10" s="13">
        <f t="shared" si="0"/>
        <v>96310.583333333328</v>
      </c>
    </row>
    <row r="11" spans="1:14" ht="12" customHeight="1" x14ac:dyDescent="0.2">
      <c r="A11" s="7" t="str">
        <f>'Pregnant Women Participating'!A11</f>
        <v>Rhode Island</v>
      </c>
      <c r="B11" s="13">
        <v>3891</v>
      </c>
      <c r="C11" s="4">
        <v>3876</v>
      </c>
      <c r="D11" s="4">
        <v>3826</v>
      </c>
      <c r="E11" s="4">
        <v>3891</v>
      </c>
      <c r="F11" s="4">
        <v>3921</v>
      </c>
      <c r="G11" s="4">
        <v>3915</v>
      </c>
      <c r="H11" s="4">
        <v>3912</v>
      </c>
      <c r="I11" s="4">
        <v>3885</v>
      </c>
      <c r="J11" s="4">
        <v>3878</v>
      </c>
      <c r="K11" s="4">
        <v>3923</v>
      </c>
      <c r="L11" s="4">
        <v>3830</v>
      </c>
      <c r="M11" s="42">
        <v>3839</v>
      </c>
      <c r="N11" s="13">
        <f t="shared" si="0"/>
        <v>3882.25</v>
      </c>
    </row>
    <row r="12" spans="1:14" ht="12" customHeight="1" x14ac:dyDescent="0.2">
      <c r="A12" s="7" t="str">
        <f>'Pregnant Women Participating'!A12</f>
        <v>Vermont</v>
      </c>
      <c r="B12" s="13">
        <v>2108</v>
      </c>
      <c r="C12" s="4">
        <v>2102</v>
      </c>
      <c r="D12" s="4">
        <v>2077</v>
      </c>
      <c r="E12" s="4">
        <v>2108</v>
      </c>
      <c r="F12" s="4">
        <v>2115</v>
      </c>
      <c r="G12" s="4">
        <v>2153</v>
      </c>
      <c r="H12" s="4">
        <v>2157</v>
      </c>
      <c r="I12" s="4">
        <v>2161</v>
      </c>
      <c r="J12" s="4">
        <v>2148</v>
      </c>
      <c r="K12" s="4">
        <v>2166</v>
      </c>
      <c r="L12" s="4">
        <v>2151</v>
      </c>
      <c r="M12" s="42">
        <v>2157</v>
      </c>
      <c r="N12" s="13">
        <f t="shared" si="0"/>
        <v>2133.5833333333335</v>
      </c>
    </row>
    <row r="13" spans="1:14" ht="12" customHeight="1" x14ac:dyDescent="0.2">
      <c r="A13" s="7" t="str">
        <f>'Pregnant Women Participating'!A13</f>
        <v>Virgin Islands</v>
      </c>
      <c r="B13" s="13">
        <v>637</v>
      </c>
      <c r="C13" s="4">
        <v>608</v>
      </c>
      <c r="D13" s="4">
        <v>591</v>
      </c>
      <c r="E13" s="4">
        <v>606</v>
      </c>
      <c r="F13" s="4">
        <v>590</v>
      </c>
      <c r="G13" s="4">
        <v>576</v>
      </c>
      <c r="H13" s="4">
        <v>583</v>
      </c>
      <c r="I13" s="4">
        <v>592</v>
      </c>
      <c r="J13" s="4">
        <v>598</v>
      </c>
      <c r="K13" s="4">
        <v>588</v>
      </c>
      <c r="L13" s="4">
        <v>598</v>
      </c>
      <c r="M13" s="42">
        <v>600</v>
      </c>
      <c r="N13" s="13">
        <f t="shared" si="0"/>
        <v>597.25</v>
      </c>
    </row>
    <row r="14" spans="1:14" ht="12" customHeight="1" x14ac:dyDescent="0.2">
      <c r="A14" s="7" t="str">
        <f>'Pregnant Women Participating'!A14</f>
        <v>Pleasant Point, ME</v>
      </c>
      <c r="B14" s="13">
        <v>7</v>
      </c>
      <c r="C14" s="4">
        <v>6</v>
      </c>
      <c r="D14" s="4">
        <v>5</v>
      </c>
      <c r="E14" s="4">
        <v>7</v>
      </c>
      <c r="F14" s="4">
        <v>8</v>
      </c>
      <c r="G14" s="4">
        <v>8</v>
      </c>
      <c r="H14" s="4">
        <v>8</v>
      </c>
      <c r="I14" s="4">
        <v>7</v>
      </c>
      <c r="J14" s="4">
        <v>9</v>
      </c>
      <c r="K14" s="4">
        <v>10</v>
      </c>
      <c r="L14" s="4">
        <v>11</v>
      </c>
      <c r="M14" s="42">
        <v>12</v>
      </c>
      <c r="N14" s="13">
        <f t="shared" si="0"/>
        <v>8.1666666666666661</v>
      </c>
    </row>
    <row r="15" spans="1:14" s="17" customFormat="1" ht="24.75" customHeight="1" x14ac:dyDescent="0.2">
      <c r="A15" s="14" t="str">
        <f>'Pregnant Women Participating'!A15</f>
        <v>Northeast Region</v>
      </c>
      <c r="B15" s="16">
        <v>146759</v>
      </c>
      <c r="C15" s="15">
        <v>145191</v>
      </c>
      <c r="D15" s="15">
        <v>143576</v>
      </c>
      <c r="E15" s="15">
        <v>145440</v>
      </c>
      <c r="F15" s="15">
        <v>144735</v>
      </c>
      <c r="G15" s="15">
        <v>146579</v>
      </c>
      <c r="H15" s="15">
        <v>146640</v>
      </c>
      <c r="I15" s="15">
        <v>147258</v>
      </c>
      <c r="J15" s="15">
        <v>145460</v>
      </c>
      <c r="K15" s="15">
        <v>146049</v>
      </c>
      <c r="L15" s="15">
        <v>144643</v>
      </c>
      <c r="M15" s="41">
        <v>144699</v>
      </c>
      <c r="N15" s="16">
        <f t="shared" ref="N15:N101" si="1">IF(SUM(B15:M15)&gt;0,AVERAGE(B15:M15)," ")</f>
        <v>145585.75</v>
      </c>
    </row>
    <row r="16" spans="1:14" ht="12" customHeight="1" x14ac:dyDescent="0.2">
      <c r="A16" s="7" t="str">
        <f>'Pregnant Women Participating'!A16</f>
        <v>Delaware</v>
      </c>
      <c r="B16" s="13">
        <v>4916</v>
      </c>
      <c r="C16" s="4">
        <v>4760</v>
      </c>
      <c r="D16" s="4">
        <v>4621</v>
      </c>
      <c r="E16" s="4">
        <v>4578</v>
      </c>
      <c r="F16" s="4">
        <v>4490</v>
      </c>
      <c r="G16" s="4">
        <v>4491</v>
      </c>
      <c r="H16" s="4">
        <v>4516</v>
      </c>
      <c r="I16" s="4">
        <v>4530</v>
      </c>
      <c r="J16" s="4">
        <v>4578</v>
      </c>
      <c r="K16" s="4">
        <v>4643</v>
      </c>
      <c r="L16" s="4">
        <v>4450</v>
      </c>
      <c r="M16" s="42">
        <v>4614</v>
      </c>
      <c r="N16" s="13">
        <f t="shared" si="1"/>
        <v>4598.916666666667</v>
      </c>
    </row>
    <row r="17" spans="1:14" ht="12" customHeight="1" x14ac:dyDescent="0.2">
      <c r="A17" s="7" t="str">
        <f>'Pregnant Women Participating'!A17</f>
        <v>District of Columbia</v>
      </c>
      <c r="B17" s="13">
        <v>3040</v>
      </c>
      <c r="C17" s="4">
        <v>2964</v>
      </c>
      <c r="D17" s="4">
        <v>2937</v>
      </c>
      <c r="E17" s="4">
        <v>2952</v>
      </c>
      <c r="F17" s="4">
        <v>2868</v>
      </c>
      <c r="G17" s="4">
        <v>2932</v>
      </c>
      <c r="H17" s="4">
        <v>2954</v>
      </c>
      <c r="I17" s="4">
        <v>2933</v>
      </c>
      <c r="J17" s="4">
        <v>2891</v>
      </c>
      <c r="K17" s="4">
        <v>2902</v>
      </c>
      <c r="L17" s="4">
        <v>2838</v>
      </c>
      <c r="M17" s="42">
        <v>2889</v>
      </c>
      <c r="N17" s="13">
        <f t="shared" si="1"/>
        <v>2925</v>
      </c>
    </row>
    <row r="18" spans="1:14" ht="12" customHeight="1" x14ac:dyDescent="0.2">
      <c r="A18" s="7" t="str">
        <f>'Pregnant Women Participating'!A18</f>
        <v>Maryland</v>
      </c>
      <c r="B18" s="13">
        <v>29328</v>
      </c>
      <c r="C18" s="4">
        <v>28741</v>
      </c>
      <c r="D18" s="4">
        <v>28317</v>
      </c>
      <c r="E18" s="4">
        <v>28328</v>
      </c>
      <c r="F18" s="4">
        <v>28080</v>
      </c>
      <c r="G18" s="4">
        <v>28317</v>
      </c>
      <c r="H18" s="4">
        <v>28345</v>
      </c>
      <c r="I18" s="4">
        <v>28509</v>
      </c>
      <c r="J18" s="4">
        <v>28432</v>
      </c>
      <c r="K18" s="4">
        <v>28418</v>
      </c>
      <c r="L18" s="4">
        <v>28187</v>
      </c>
      <c r="M18" s="42">
        <v>28009</v>
      </c>
      <c r="N18" s="13">
        <f t="shared" si="1"/>
        <v>28417.583333333332</v>
      </c>
    </row>
    <row r="19" spans="1:14" ht="12" customHeight="1" x14ac:dyDescent="0.2">
      <c r="A19" s="7" t="str">
        <f>'Pregnant Women Participating'!A19</f>
        <v>New Jersey</v>
      </c>
      <c r="B19" s="13">
        <v>36587</v>
      </c>
      <c r="C19" s="4">
        <v>36115</v>
      </c>
      <c r="D19" s="4">
        <v>35620</v>
      </c>
      <c r="E19" s="4">
        <v>36012</v>
      </c>
      <c r="F19" s="4">
        <v>35968</v>
      </c>
      <c r="G19" s="4">
        <v>36276</v>
      </c>
      <c r="H19" s="4">
        <v>36145</v>
      </c>
      <c r="I19" s="4">
        <v>36363</v>
      </c>
      <c r="J19" s="4">
        <v>36322</v>
      </c>
      <c r="K19" s="4">
        <v>36525</v>
      </c>
      <c r="L19" s="4">
        <v>36359</v>
      </c>
      <c r="M19" s="42">
        <v>35694</v>
      </c>
      <c r="N19" s="13">
        <f t="shared" si="1"/>
        <v>36165.5</v>
      </c>
    </row>
    <row r="20" spans="1:14" ht="12" customHeight="1" x14ac:dyDescent="0.2">
      <c r="A20" s="7" t="str">
        <f>'Pregnant Women Participating'!A20</f>
        <v>Pennsylvania</v>
      </c>
      <c r="B20" s="13">
        <v>40368</v>
      </c>
      <c r="C20" s="4">
        <v>39659</v>
      </c>
      <c r="D20" s="4">
        <v>38771</v>
      </c>
      <c r="E20" s="4">
        <v>38992</v>
      </c>
      <c r="F20" s="4">
        <v>38778</v>
      </c>
      <c r="G20" s="4">
        <v>39086</v>
      </c>
      <c r="H20" s="4">
        <v>39805</v>
      </c>
      <c r="I20" s="4">
        <v>40382</v>
      </c>
      <c r="J20" s="4">
        <v>40070</v>
      </c>
      <c r="K20" s="4">
        <v>39904</v>
      </c>
      <c r="L20" s="4">
        <v>39362</v>
      </c>
      <c r="M20" s="42">
        <v>39155</v>
      </c>
      <c r="N20" s="13">
        <f t="shared" si="1"/>
        <v>39527.666666666664</v>
      </c>
    </row>
    <row r="21" spans="1:14" ht="12" customHeight="1" x14ac:dyDescent="0.2">
      <c r="A21" s="7" t="str">
        <f>'Pregnant Women Participating'!A21</f>
        <v>Puerto Rico</v>
      </c>
      <c r="B21" s="13">
        <v>18584</v>
      </c>
      <c r="C21" s="4">
        <v>18007</v>
      </c>
      <c r="D21" s="4">
        <v>17737</v>
      </c>
      <c r="E21" s="4">
        <v>17926</v>
      </c>
      <c r="F21" s="4">
        <v>18102</v>
      </c>
      <c r="G21" s="4">
        <v>18112</v>
      </c>
      <c r="H21" s="4">
        <v>17911</v>
      </c>
      <c r="I21" s="4">
        <v>18048</v>
      </c>
      <c r="J21" s="4">
        <v>18117</v>
      </c>
      <c r="K21" s="4">
        <v>18122</v>
      </c>
      <c r="L21" s="4">
        <v>18456</v>
      </c>
      <c r="M21" s="42">
        <v>18785</v>
      </c>
      <c r="N21" s="13">
        <f t="shared" si="1"/>
        <v>18158.916666666668</v>
      </c>
    </row>
    <row r="22" spans="1:14" ht="12" customHeight="1" x14ac:dyDescent="0.2">
      <c r="A22" s="7" t="str">
        <f>'Pregnant Women Participating'!A22</f>
        <v>Virginia</v>
      </c>
      <c r="B22" s="13">
        <v>24457</v>
      </c>
      <c r="C22" s="4">
        <v>23599</v>
      </c>
      <c r="D22" s="4">
        <v>23177</v>
      </c>
      <c r="E22" s="4">
        <v>23106</v>
      </c>
      <c r="F22" s="4">
        <v>22505</v>
      </c>
      <c r="G22" s="4">
        <v>22913</v>
      </c>
      <c r="H22" s="4">
        <v>23293</v>
      </c>
      <c r="I22" s="4">
        <v>23376</v>
      </c>
      <c r="J22" s="4">
        <v>23159</v>
      </c>
      <c r="K22" s="4">
        <v>23372</v>
      </c>
      <c r="L22" s="4">
        <v>23392</v>
      </c>
      <c r="M22" s="42">
        <v>23389</v>
      </c>
      <c r="N22" s="13">
        <f t="shared" si="1"/>
        <v>23311.5</v>
      </c>
    </row>
    <row r="23" spans="1:14" ht="12" customHeight="1" x14ac:dyDescent="0.2">
      <c r="A23" s="7" t="str">
        <f>'Pregnant Women Participating'!A23</f>
        <v>West Virginia</v>
      </c>
      <c r="B23" s="13">
        <v>7511</v>
      </c>
      <c r="C23" s="4">
        <v>7370</v>
      </c>
      <c r="D23" s="4">
        <v>7211</v>
      </c>
      <c r="E23" s="4">
        <v>7203</v>
      </c>
      <c r="F23" s="4">
        <v>7138</v>
      </c>
      <c r="G23" s="4">
        <v>7209</v>
      </c>
      <c r="H23" s="4">
        <v>7298</v>
      </c>
      <c r="I23" s="4">
        <v>7321</v>
      </c>
      <c r="J23" s="4">
        <v>7393</v>
      </c>
      <c r="K23" s="4">
        <v>7496</v>
      </c>
      <c r="L23" s="4">
        <v>7494</v>
      </c>
      <c r="M23" s="42">
        <v>7575</v>
      </c>
      <c r="N23" s="13">
        <f t="shared" si="1"/>
        <v>7351.583333333333</v>
      </c>
    </row>
    <row r="24" spans="1:14" s="17" customFormat="1" ht="24.75" customHeight="1" x14ac:dyDescent="0.2">
      <c r="A24" s="14" t="str">
        <f>'Pregnant Women Participating'!A24</f>
        <v>Mid-Atlantic Region</v>
      </c>
      <c r="B24" s="16">
        <v>164791</v>
      </c>
      <c r="C24" s="15">
        <v>161215</v>
      </c>
      <c r="D24" s="15">
        <v>158391</v>
      </c>
      <c r="E24" s="15">
        <v>159097</v>
      </c>
      <c r="F24" s="15">
        <v>157929</v>
      </c>
      <c r="G24" s="15">
        <v>159336</v>
      </c>
      <c r="H24" s="15">
        <v>160267</v>
      </c>
      <c r="I24" s="15">
        <v>161462</v>
      </c>
      <c r="J24" s="15">
        <v>160962</v>
      </c>
      <c r="K24" s="15">
        <v>161382</v>
      </c>
      <c r="L24" s="15">
        <v>160538</v>
      </c>
      <c r="M24" s="41">
        <v>160110</v>
      </c>
      <c r="N24" s="16">
        <f t="shared" si="1"/>
        <v>160456.66666666666</v>
      </c>
    </row>
    <row r="25" spans="1:14" ht="12" customHeight="1" x14ac:dyDescent="0.2">
      <c r="A25" s="7" t="str">
        <f>'Pregnant Women Participating'!A25</f>
        <v>Alabama</v>
      </c>
      <c r="B25" s="13">
        <v>25249</v>
      </c>
      <c r="C25" s="4">
        <v>24645</v>
      </c>
      <c r="D25" s="4">
        <v>24102</v>
      </c>
      <c r="E25" s="4">
        <v>24008</v>
      </c>
      <c r="F25" s="4">
        <v>23894</v>
      </c>
      <c r="G25" s="4">
        <v>24311</v>
      </c>
      <c r="H25" s="4">
        <v>24376</v>
      </c>
      <c r="I25" s="4">
        <v>24458</v>
      </c>
      <c r="J25" s="4">
        <v>24431</v>
      </c>
      <c r="K25" s="4">
        <v>24797</v>
      </c>
      <c r="L25" s="4">
        <v>24675</v>
      </c>
      <c r="M25" s="42">
        <v>24543</v>
      </c>
      <c r="N25" s="13">
        <f t="shared" si="1"/>
        <v>24457.416666666668</v>
      </c>
    </row>
    <row r="26" spans="1:14" ht="12" customHeight="1" x14ac:dyDescent="0.2">
      <c r="A26" s="7" t="str">
        <f>'Pregnant Women Participating'!A26</f>
        <v>Florida</v>
      </c>
      <c r="B26" s="13">
        <v>97526</v>
      </c>
      <c r="C26" s="4">
        <v>95302</v>
      </c>
      <c r="D26" s="4">
        <v>93595</v>
      </c>
      <c r="E26" s="4">
        <v>94809</v>
      </c>
      <c r="F26" s="4">
        <v>94991</v>
      </c>
      <c r="G26" s="4">
        <v>95452</v>
      </c>
      <c r="H26" s="4">
        <v>96193</v>
      </c>
      <c r="I26" s="4">
        <v>96571</v>
      </c>
      <c r="J26" s="4">
        <v>96452</v>
      </c>
      <c r="K26" s="4">
        <v>96521</v>
      </c>
      <c r="L26" s="4">
        <v>96154</v>
      </c>
      <c r="M26" s="42">
        <v>93060</v>
      </c>
      <c r="N26" s="13">
        <f t="shared" si="1"/>
        <v>95552.166666666672</v>
      </c>
    </row>
    <row r="27" spans="1:14" ht="12" customHeight="1" x14ac:dyDescent="0.2">
      <c r="A27" s="7" t="str">
        <f>'Pregnant Women Participating'!A27</f>
        <v>Georgia</v>
      </c>
      <c r="B27" s="13">
        <v>55480</v>
      </c>
      <c r="C27" s="4">
        <v>54892</v>
      </c>
      <c r="D27" s="4">
        <v>54278</v>
      </c>
      <c r="E27" s="4">
        <v>53744</v>
      </c>
      <c r="F27" s="4">
        <v>54191</v>
      </c>
      <c r="G27" s="4">
        <v>54926</v>
      </c>
      <c r="H27" s="4">
        <v>55352</v>
      </c>
      <c r="I27" s="4">
        <v>55522</v>
      </c>
      <c r="J27" s="4">
        <v>54978</v>
      </c>
      <c r="K27" s="4">
        <v>55436</v>
      </c>
      <c r="L27" s="4">
        <v>55274</v>
      </c>
      <c r="M27" s="42">
        <v>55047</v>
      </c>
      <c r="N27" s="13">
        <f t="shared" si="1"/>
        <v>54926.666666666664</v>
      </c>
    </row>
    <row r="28" spans="1:14" ht="12" customHeight="1" x14ac:dyDescent="0.2">
      <c r="A28" s="7" t="str">
        <f>'Pregnant Women Participating'!A28</f>
        <v>Kentucky</v>
      </c>
      <c r="B28" s="13">
        <v>23177</v>
      </c>
      <c r="C28" s="4">
        <v>22747</v>
      </c>
      <c r="D28" s="4">
        <v>22431</v>
      </c>
      <c r="E28" s="4">
        <v>22536</v>
      </c>
      <c r="F28" s="4">
        <v>22267</v>
      </c>
      <c r="G28" s="4">
        <v>22378</v>
      </c>
      <c r="H28" s="4">
        <v>22659</v>
      </c>
      <c r="I28" s="4">
        <v>22596</v>
      </c>
      <c r="J28" s="4">
        <v>22563</v>
      </c>
      <c r="K28" s="4">
        <v>22861</v>
      </c>
      <c r="L28" s="4">
        <v>22788</v>
      </c>
      <c r="M28" s="42">
        <v>22580</v>
      </c>
      <c r="N28" s="13">
        <f t="shared" si="1"/>
        <v>22631.916666666668</v>
      </c>
    </row>
    <row r="29" spans="1:14" ht="12" customHeight="1" x14ac:dyDescent="0.2">
      <c r="A29" s="7" t="str">
        <f>'Pregnant Women Participating'!A29</f>
        <v>Mississippi</v>
      </c>
      <c r="B29" s="13">
        <v>13878</v>
      </c>
      <c r="C29" s="4">
        <v>13717</v>
      </c>
      <c r="D29" s="4">
        <v>13402</v>
      </c>
      <c r="E29" s="4">
        <v>11709</v>
      </c>
      <c r="F29" s="4">
        <v>11709</v>
      </c>
      <c r="G29" s="4">
        <v>13496</v>
      </c>
      <c r="H29" s="4">
        <v>13634</v>
      </c>
      <c r="I29" s="4">
        <v>13610</v>
      </c>
      <c r="J29" s="4">
        <v>13809</v>
      </c>
      <c r="K29" s="4">
        <v>14030</v>
      </c>
      <c r="L29" s="4">
        <v>13961</v>
      </c>
      <c r="M29" s="42">
        <v>13802</v>
      </c>
      <c r="N29" s="13">
        <f t="shared" si="1"/>
        <v>13396.416666666666</v>
      </c>
    </row>
    <row r="30" spans="1:14" ht="12" customHeight="1" x14ac:dyDescent="0.2">
      <c r="A30" s="7" t="str">
        <f>'Pregnant Women Participating'!A30</f>
        <v>North Carolina</v>
      </c>
      <c r="B30" s="13">
        <v>58013</v>
      </c>
      <c r="C30" s="4">
        <v>57116</v>
      </c>
      <c r="D30" s="4">
        <v>55981</v>
      </c>
      <c r="E30" s="4">
        <v>56402</v>
      </c>
      <c r="F30" s="4">
        <v>56176</v>
      </c>
      <c r="G30" s="4">
        <v>57053</v>
      </c>
      <c r="H30" s="4">
        <v>57210</v>
      </c>
      <c r="I30" s="4">
        <v>57413</v>
      </c>
      <c r="J30" s="4">
        <v>57559</v>
      </c>
      <c r="K30" s="4">
        <v>57794</v>
      </c>
      <c r="L30" s="4">
        <v>57591</v>
      </c>
      <c r="M30" s="42">
        <v>57811</v>
      </c>
      <c r="N30" s="13">
        <f t="shared" si="1"/>
        <v>57176.583333333336</v>
      </c>
    </row>
    <row r="31" spans="1:14" ht="12" customHeight="1" x14ac:dyDescent="0.2">
      <c r="A31" s="7" t="str">
        <f>'Pregnant Women Participating'!A31</f>
        <v>South Carolina</v>
      </c>
      <c r="B31" s="13">
        <v>21946</v>
      </c>
      <c r="C31" s="4">
        <v>21437</v>
      </c>
      <c r="D31" s="4">
        <v>20577</v>
      </c>
      <c r="E31" s="4">
        <v>20483</v>
      </c>
      <c r="F31" s="4">
        <v>20288</v>
      </c>
      <c r="G31" s="4">
        <v>20631</v>
      </c>
      <c r="H31" s="4">
        <v>21147</v>
      </c>
      <c r="I31" s="4">
        <v>21232</v>
      </c>
      <c r="J31" s="4">
        <v>21380</v>
      </c>
      <c r="K31" s="4">
        <v>21580</v>
      </c>
      <c r="L31" s="4">
        <v>21325</v>
      </c>
      <c r="M31" s="42">
        <v>21075</v>
      </c>
      <c r="N31" s="13">
        <f t="shared" si="1"/>
        <v>21091.75</v>
      </c>
    </row>
    <row r="32" spans="1:14" ht="12" customHeight="1" x14ac:dyDescent="0.2">
      <c r="A32" s="7" t="str">
        <f>'Pregnant Women Participating'!A32</f>
        <v>Tennessee</v>
      </c>
      <c r="B32" s="13">
        <v>36313</v>
      </c>
      <c r="C32" s="4">
        <v>35733</v>
      </c>
      <c r="D32" s="4">
        <v>35848</v>
      </c>
      <c r="E32" s="4">
        <v>36767</v>
      </c>
      <c r="F32" s="4">
        <v>36911</v>
      </c>
      <c r="G32" s="4">
        <v>37711</v>
      </c>
      <c r="H32" s="4">
        <v>38147</v>
      </c>
      <c r="I32" s="4">
        <v>38958</v>
      </c>
      <c r="J32" s="4">
        <v>38608</v>
      </c>
      <c r="K32" s="4">
        <v>38713</v>
      </c>
      <c r="L32" s="4">
        <v>38484</v>
      </c>
      <c r="M32" s="42">
        <v>38372</v>
      </c>
      <c r="N32" s="13">
        <f t="shared" si="1"/>
        <v>37547.083333333336</v>
      </c>
    </row>
    <row r="33" spans="1:14" ht="12" customHeight="1" x14ac:dyDescent="0.2">
      <c r="A33" s="7" t="str">
        <f>'Pregnant Women Participating'!A33</f>
        <v>Choctaw Indians, MS</v>
      </c>
      <c r="B33" s="13">
        <v>137</v>
      </c>
      <c r="C33" s="4">
        <v>144</v>
      </c>
      <c r="D33" s="4">
        <v>135</v>
      </c>
      <c r="E33" s="4">
        <v>136</v>
      </c>
      <c r="F33" s="4">
        <v>136</v>
      </c>
      <c r="G33" s="4">
        <v>124</v>
      </c>
      <c r="H33" s="4">
        <v>110</v>
      </c>
      <c r="I33" s="4">
        <v>108</v>
      </c>
      <c r="J33" s="4">
        <v>113</v>
      </c>
      <c r="K33" s="4">
        <v>114</v>
      </c>
      <c r="L33" s="4">
        <v>126</v>
      </c>
      <c r="M33" s="42">
        <v>122</v>
      </c>
      <c r="N33" s="13">
        <f t="shared" si="1"/>
        <v>125.41666666666667</v>
      </c>
    </row>
    <row r="34" spans="1:14" ht="12" customHeight="1" x14ac:dyDescent="0.2">
      <c r="A34" s="7" t="str">
        <f>'Pregnant Women Participating'!A34</f>
        <v>Eastern Cherokee, NC</v>
      </c>
      <c r="B34" s="13">
        <v>111</v>
      </c>
      <c r="C34" s="4">
        <v>110</v>
      </c>
      <c r="D34" s="4">
        <v>103</v>
      </c>
      <c r="E34" s="4">
        <v>108</v>
      </c>
      <c r="F34" s="4">
        <v>105</v>
      </c>
      <c r="G34" s="4">
        <v>104</v>
      </c>
      <c r="H34" s="4">
        <v>104</v>
      </c>
      <c r="I34" s="4">
        <v>114</v>
      </c>
      <c r="J34" s="4">
        <v>116</v>
      </c>
      <c r="K34" s="4">
        <v>116</v>
      </c>
      <c r="L34" s="4">
        <v>124</v>
      </c>
      <c r="M34" s="42">
        <v>126</v>
      </c>
      <c r="N34" s="13">
        <f t="shared" si="1"/>
        <v>111.75</v>
      </c>
    </row>
    <row r="35" spans="1:14" s="17" customFormat="1" ht="24.75" customHeight="1" x14ac:dyDescent="0.2">
      <c r="A35" s="14" t="str">
        <f>'Pregnant Women Participating'!A35</f>
        <v>Southeast Region</v>
      </c>
      <c r="B35" s="16">
        <v>331830</v>
      </c>
      <c r="C35" s="15">
        <v>325843</v>
      </c>
      <c r="D35" s="15">
        <v>320452</v>
      </c>
      <c r="E35" s="15">
        <v>320702</v>
      </c>
      <c r="F35" s="15">
        <v>320668</v>
      </c>
      <c r="G35" s="15">
        <v>326186</v>
      </c>
      <c r="H35" s="15">
        <v>328932</v>
      </c>
      <c r="I35" s="15">
        <v>330582</v>
      </c>
      <c r="J35" s="15">
        <v>330009</v>
      </c>
      <c r="K35" s="15">
        <v>331962</v>
      </c>
      <c r="L35" s="15">
        <v>330502</v>
      </c>
      <c r="M35" s="41">
        <v>326538</v>
      </c>
      <c r="N35" s="16">
        <f t="shared" si="1"/>
        <v>327017.16666666669</v>
      </c>
    </row>
    <row r="36" spans="1:14" ht="12" customHeight="1" x14ac:dyDescent="0.2">
      <c r="A36" s="7" t="str">
        <f>'Pregnant Women Participating'!A36</f>
        <v>Illinois</v>
      </c>
      <c r="B36" s="13">
        <v>41150</v>
      </c>
      <c r="C36" s="4">
        <v>40226</v>
      </c>
      <c r="D36" s="4">
        <v>39440</v>
      </c>
      <c r="E36" s="4">
        <v>39831</v>
      </c>
      <c r="F36" s="4">
        <v>39451</v>
      </c>
      <c r="G36" s="4">
        <v>39657</v>
      </c>
      <c r="H36" s="4">
        <v>39894</v>
      </c>
      <c r="I36" s="4">
        <v>39892</v>
      </c>
      <c r="J36" s="4">
        <v>39655</v>
      </c>
      <c r="K36" s="4">
        <v>40028</v>
      </c>
      <c r="L36" s="4">
        <v>39942</v>
      </c>
      <c r="M36" s="42">
        <v>40139</v>
      </c>
      <c r="N36" s="13">
        <f t="shared" si="1"/>
        <v>39942.083333333336</v>
      </c>
    </row>
    <row r="37" spans="1:14" ht="12" customHeight="1" x14ac:dyDescent="0.2">
      <c r="A37" s="7" t="str">
        <f>'Pregnant Women Participating'!A37</f>
        <v>Indiana</v>
      </c>
      <c r="B37" s="13">
        <v>34972</v>
      </c>
      <c r="C37" s="4">
        <v>34249</v>
      </c>
      <c r="D37" s="4">
        <v>33824</v>
      </c>
      <c r="E37" s="4">
        <v>34248</v>
      </c>
      <c r="F37" s="4">
        <v>34047</v>
      </c>
      <c r="G37" s="4">
        <v>34431</v>
      </c>
      <c r="H37" s="4">
        <v>34488</v>
      </c>
      <c r="I37" s="4">
        <v>34641</v>
      </c>
      <c r="J37" s="4">
        <v>34458</v>
      </c>
      <c r="K37" s="4">
        <v>34738</v>
      </c>
      <c r="L37" s="4">
        <v>34501</v>
      </c>
      <c r="M37" s="42">
        <v>34394</v>
      </c>
      <c r="N37" s="13">
        <f t="shared" si="1"/>
        <v>34415.916666666664</v>
      </c>
    </row>
    <row r="38" spans="1:14" ht="12" customHeight="1" x14ac:dyDescent="0.2">
      <c r="A38" s="7" t="str">
        <f>'Pregnant Women Participating'!A38</f>
        <v>Iowa</v>
      </c>
      <c r="B38" s="13">
        <v>13518</v>
      </c>
      <c r="C38" s="4">
        <v>13435</v>
      </c>
      <c r="D38" s="4">
        <v>13124</v>
      </c>
      <c r="E38" s="4">
        <v>13060</v>
      </c>
      <c r="F38" s="4">
        <v>12911</v>
      </c>
      <c r="G38" s="4">
        <v>12952</v>
      </c>
      <c r="H38" s="4">
        <v>13223</v>
      </c>
      <c r="I38" s="4">
        <v>13063</v>
      </c>
      <c r="J38" s="4">
        <v>12976</v>
      </c>
      <c r="K38" s="4">
        <v>12847</v>
      </c>
      <c r="L38" s="4">
        <v>12665</v>
      </c>
      <c r="M38" s="42">
        <v>12510</v>
      </c>
      <c r="N38" s="13">
        <f t="shared" si="1"/>
        <v>13023.666666666666</v>
      </c>
    </row>
    <row r="39" spans="1:14" ht="12" customHeight="1" x14ac:dyDescent="0.2">
      <c r="A39" s="7" t="str">
        <f>'Pregnant Women Participating'!A39</f>
        <v>Michigan</v>
      </c>
      <c r="B39" s="13">
        <v>39699</v>
      </c>
      <c r="C39" s="4">
        <v>39297</v>
      </c>
      <c r="D39" s="4">
        <v>38577</v>
      </c>
      <c r="E39" s="4">
        <v>39000</v>
      </c>
      <c r="F39" s="4">
        <v>38626</v>
      </c>
      <c r="G39" s="4">
        <v>38775</v>
      </c>
      <c r="H39" s="4">
        <v>39078</v>
      </c>
      <c r="I39" s="4">
        <v>39125</v>
      </c>
      <c r="J39" s="4">
        <v>39100</v>
      </c>
      <c r="K39" s="4">
        <v>39372</v>
      </c>
      <c r="L39" s="4">
        <v>39271</v>
      </c>
      <c r="M39" s="42">
        <v>39239</v>
      </c>
      <c r="N39" s="13">
        <f t="shared" si="1"/>
        <v>39096.583333333336</v>
      </c>
    </row>
    <row r="40" spans="1:14" ht="12" customHeight="1" x14ac:dyDescent="0.2">
      <c r="A40" s="7" t="str">
        <f>'Pregnant Women Participating'!A40</f>
        <v>Minnesota</v>
      </c>
      <c r="B40" s="13">
        <v>22503</v>
      </c>
      <c r="C40" s="4">
        <v>22184</v>
      </c>
      <c r="D40" s="4">
        <v>21983</v>
      </c>
      <c r="E40" s="4">
        <v>22388</v>
      </c>
      <c r="F40" s="4">
        <v>22281</v>
      </c>
      <c r="G40" s="4">
        <v>22504</v>
      </c>
      <c r="H40" s="4">
        <v>22695</v>
      </c>
      <c r="I40" s="4">
        <v>22763</v>
      </c>
      <c r="J40" s="4">
        <v>22736</v>
      </c>
      <c r="K40" s="4">
        <v>22862</v>
      </c>
      <c r="L40" s="4">
        <v>23004</v>
      </c>
      <c r="M40" s="42">
        <v>22977</v>
      </c>
      <c r="N40" s="13">
        <f t="shared" si="1"/>
        <v>22573.333333333332</v>
      </c>
    </row>
    <row r="41" spans="1:14" ht="12" customHeight="1" x14ac:dyDescent="0.2">
      <c r="A41" s="7" t="str">
        <f>'Pregnant Women Participating'!A41</f>
        <v>Ohio</v>
      </c>
      <c r="B41" s="13">
        <v>42863</v>
      </c>
      <c r="C41" s="4">
        <v>42213</v>
      </c>
      <c r="D41" s="4">
        <v>41183</v>
      </c>
      <c r="E41" s="4">
        <v>41197</v>
      </c>
      <c r="F41" s="4">
        <v>40829</v>
      </c>
      <c r="G41" s="4">
        <v>41030</v>
      </c>
      <c r="H41" s="4">
        <v>41714</v>
      </c>
      <c r="I41" s="4">
        <v>41671</v>
      </c>
      <c r="J41" s="4">
        <v>41695</v>
      </c>
      <c r="K41" s="4">
        <v>41901</v>
      </c>
      <c r="L41" s="4">
        <v>41776</v>
      </c>
      <c r="M41" s="42">
        <v>42298</v>
      </c>
      <c r="N41" s="13">
        <f t="shared" si="1"/>
        <v>41697.5</v>
      </c>
    </row>
    <row r="42" spans="1:14" ht="12" customHeight="1" x14ac:dyDescent="0.2">
      <c r="A42" s="7" t="str">
        <f>'Pregnant Women Participating'!A42</f>
        <v>Wisconsin</v>
      </c>
      <c r="B42" s="13">
        <v>19756</v>
      </c>
      <c r="C42" s="4">
        <v>19446</v>
      </c>
      <c r="D42" s="4">
        <v>19298</v>
      </c>
      <c r="E42" s="4">
        <v>19674</v>
      </c>
      <c r="F42" s="4">
        <v>19520</v>
      </c>
      <c r="G42" s="4">
        <v>19582</v>
      </c>
      <c r="H42" s="4">
        <v>19541</v>
      </c>
      <c r="I42" s="4">
        <v>19483</v>
      </c>
      <c r="J42" s="4">
        <v>19407</v>
      </c>
      <c r="K42" s="4">
        <v>19551</v>
      </c>
      <c r="L42" s="4">
        <v>19286</v>
      </c>
      <c r="M42" s="42">
        <v>19321</v>
      </c>
      <c r="N42" s="13">
        <f t="shared" si="1"/>
        <v>19488.75</v>
      </c>
    </row>
    <row r="43" spans="1:14" s="17" customFormat="1" ht="24.75" customHeight="1" x14ac:dyDescent="0.2">
      <c r="A43" s="14" t="str">
        <f>'Pregnant Women Participating'!A43</f>
        <v>Midwest Region</v>
      </c>
      <c r="B43" s="16">
        <v>214461</v>
      </c>
      <c r="C43" s="15">
        <v>211050</v>
      </c>
      <c r="D43" s="15">
        <v>207429</v>
      </c>
      <c r="E43" s="15">
        <v>209398</v>
      </c>
      <c r="F43" s="15">
        <v>207665</v>
      </c>
      <c r="G43" s="15">
        <v>208931</v>
      </c>
      <c r="H43" s="15">
        <v>210633</v>
      </c>
      <c r="I43" s="15">
        <v>210638</v>
      </c>
      <c r="J43" s="15">
        <v>210027</v>
      </c>
      <c r="K43" s="15">
        <v>211299</v>
      </c>
      <c r="L43" s="15">
        <v>210445</v>
      </c>
      <c r="M43" s="41">
        <v>210878</v>
      </c>
      <c r="N43" s="16">
        <f t="shared" si="1"/>
        <v>210237.83333333334</v>
      </c>
    </row>
    <row r="44" spans="1:14" ht="12" customHeight="1" x14ac:dyDescent="0.2">
      <c r="A44" s="7" t="str">
        <f>'Pregnant Women Participating'!A44</f>
        <v>Arizona</v>
      </c>
      <c r="B44" s="13">
        <v>31242</v>
      </c>
      <c r="C44" s="4">
        <v>30434</v>
      </c>
      <c r="D44" s="4">
        <v>30113</v>
      </c>
      <c r="E44" s="4">
        <v>30532</v>
      </c>
      <c r="F44" s="4">
        <v>30214</v>
      </c>
      <c r="G44" s="4">
        <v>30267</v>
      </c>
      <c r="H44" s="4">
        <v>30103</v>
      </c>
      <c r="I44" s="4">
        <v>30031</v>
      </c>
      <c r="J44" s="4">
        <v>29658</v>
      </c>
      <c r="K44" s="4">
        <v>29925</v>
      </c>
      <c r="L44" s="4">
        <v>29742</v>
      </c>
      <c r="M44" s="42">
        <v>29989</v>
      </c>
      <c r="N44" s="13">
        <f t="shared" si="1"/>
        <v>30187.5</v>
      </c>
    </row>
    <row r="45" spans="1:14" ht="12" customHeight="1" x14ac:dyDescent="0.2">
      <c r="A45" s="7" t="str">
        <f>'Pregnant Women Participating'!A45</f>
        <v>Arkansas</v>
      </c>
      <c r="B45" s="13">
        <v>15756</v>
      </c>
      <c r="C45" s="4">
        <v>15415</v>
      </c>
      <c r="D45" s="4">
        <v>15287</v>
      </c>
      <c r="E45" s="4">
        <v>15399</v>
      </c>
      <c r="F45" s="4">
        <v>15184</v>
      </c>
      <c r="G45" s="4">
        <v>15160</v>
      </c>
      <c r="H45" s="4">
        <v>15364</v>
      </c>
      <c r="I45" s="4">
        <v>15506</v>
      </c>
      <c r="J45" s="4">
        <v>15597</v>
      </c>
      <c r="K45" s="4">
        <v>15769</v>
      </c>
      <c r="L45" s="4">
        <v>15733</v>
      </c>
      <c r="M45" s="42">
        <v>15821</v>
      </c>
      <c r="N45" s="13">
        <f t="shared" si="1"/>
        <v>15499.25</v>
      </c>
    </row>
    <row r="46" spans="1:14" ht="12" customHeight="1" x14ac:dyDescent="0.2">
      <c r="A46" s="7" t="str">
        <f>'Pregnant Women Participating'!A46</f>
        <v>Louisiana</v>
      </c>
      <c r="B46" s="13">
        <v>26799</v>
      </c>
      <c r="C46" s="4">
        <v>26202</v>
      </c>
      <c r="D46" s="4">
        <v>25737</v>
      </c>
      <c r="E46" s="4">
        <v>25488</v>
      </c>
      <c r="F46" s="4">
        <v>25647</v>
      </c>
      <c r="G46" s="4">
        <v>25571</v>
      </c>
      <c r="H46" s="4">
        <v>25598</v>
      </c>
      <c r="I46" s="4">
        <v>25630</v>
      </c>
      <c r="J46" s="4">
        <v>26057</v>
      </c>
      <c r="K46" s="4">
        <v>26254</v>
      </c>
      <c r="L46" s="4">
        <v>26270</v>
      </c>
      <c r="M46" s="42">
        <v>26522</v>
      </c>
      <c r="N46" s="13">
        <f t="shared" si="1"/>
        <v>25981.25</v>
      </c>
    </row>
    <row r="47" spans="1:14" ht="12" customHeight="1" x14ac:dyDescent="0.2">
      <c r="A47" s="7" t="str">
        <f>'Pregnant Women Participating'!A47</f>
        <v>New Mexico</v>
      </c>
      <c r="B47" s="13">
        <v>10383</v>
      </c>
      <c r="C47" s="4">
        <v>10174</v>
      </c>
      <c r="D47" s="4">
        <v>10112</v>
      </c>
      <c r="E47" s="4">
        <v>10439</v>
      </c>
      <c r="F47" s="4">
        <v>10602</v>
      </c>
      <c r="G47" s="4">
        <v>10644</v>
      </c>
      <c r="H47" s="4">
        <v>10808</v>
      </c>
      <c r="I47" s="4">
        <v>10835</v>
      </c>
      <c r="J47" s="4">
        <v>10893</v>
      </c>
      <c r="K47" s="4">
        <v>10999</v>
      </c>
      <c r="L47" s="4">
        <v>11078</v>
      </c>
      <c r="M47" s="42">
        <v>11113</v>
      </c>
      <c r="N47" s="13">
        <f t="shared" si="1"/>
        <v>10673.333333333334</v>
      </c>
    </row>
    <row r="48" spans="1:14" ht="12" customHeight="1" x14ac:dyDescent="0.2">
      <c r="A48" s="7" t="str">
        <f>'Pregnant Women Participating'!A48</f>
        <v>Oklahoma</v>
      </c>
      <c r="B48" s="13">
        <v>18594</v>
      </c>
      <c r="C48" s="4">
        <v>18105</v>
      </c>
      <c r="D48" s="4">
        <v>17835</v>
      </c>
      <c r="E48" s="4">
        <v>18029</v>
      </c>
      <c r="F48" s="4">
        <v>17543</v>
      </c>
      <c r="G48" s="4">
        <v>17802</v>
      </c>
      <c r="H48" s="4">
        <v>18078</v>
      </c>
      <c r="I48" s="4">
        <v>18233</v>
      </c>
      <c r="J48" s="4">
        <v>18241</v>
      </c>
      <c r="K48" s="4">
        <v>18537</v>
      </c>
      <c r="L48" s="4">
        <v>18530</v>
      </c>
      <c r="M48" s="42">
        <v>18629</v>
      </c>
      <c r="N48" s="13">
        <f t="shared" si="1"/>
        <v>18179.666666666668</v>
      </c>
    </row>
    <row r="49" spans="1:14" ht="12" customHeight="1" x14ac:dyDescent="0.2">
      <c r="A49" s="7" t="str">
        <f>'Pregnant Women Participating'!A49</f>
        <v>Texas</v>
      </c>
      <c r="B49" s="13">
        <v>215024</v>
      </c>
      <c r="C49" s="4">
        <v>210689</v>
      </c>
      <c r="D49" s="4">
        <v>207847</v>
      </c>
      <c r="E49" s="4">
        <v>208772</v>
      </c>
      <c r="F49" s="4">
        <v>208980</v>
      </c>
      <c r="G49" s="4">
        <v>210142</v>
      </c>
      <c r="H49" s="4">
        <v>211855</v>
      </c>
      <c r="I49" s="4">
        <v>212605</v>
      </c>
      <c r="J49" s="4">
        <v>211797</v>
      </c>
      <c r="K49" s="4">
        <v>212608</v>
      </c>
      <c r="L49" s="4">
        <v>210729</v>
      </c>
      <c r="M49" s="42">
        <v>210476</v>
      </c>
      <c r="N49" s="13">
        <f t="shared" si="1"/>
        <v>210960.33333333334</v>
      </c>
    </row>
    <row r="50" spans="1:14" ht="12" customHeight="1" x14ac:dyDescent="0.2">
      <c r="A50" s="7" t="str">
        <f>'Pregnant Women Participating'!A50</f>
        <v>Utah</v>
      </c>
      <c r="B50" s="13">
        <v>11785</v>
      </c>
      <c r="C50" s="4">
        <v>11572</v>
      </c>
      <c r="D50" s="4">
        <v>11577</v>
      </c>
      <c r="E50" s="4">
        <v>11689</v>
      </c>
      <c r="F50" s="4">
        <v>11589</v>
      </c>
      <c r="G50" s="4">
        <v>11524</v>
      </c>
      <c r="H50" s="4">
        <v>11504</v>
      </c>
      <c r="I50" s="4">
        <v>11414</v>
      </c>
      <c r="J50" s="4">
        <v>11164</v>
      </c>
      <c r="K50" s="4">
        <v>10907</v>
      </c>
      <c r="L50" s="4">
        <v>10653</v>
      </c>
      <c r="M50" s="42">
        <v>10620</v>
      </c>
      <c r="N50" s="13">
        <f t="shared" si="1"/>
        <v>11333.166666666666</v>
      </c>
    </row>
    <row r="51" spans="1:14" ht="12" customHeight="1" x14ac:dyDescent="0.2">
      <c r="A51" s="7" t="str">
        <f>'Pregnant Women Participating'!A51</f>
        <v>Inter-Tribal Council, AZ</v>
      </c>
      <c r="B51" s="13">
        <v>1189</v>
      </c>
      <c r="C51" s="4">
        <v>1109</v>
      </c>
      <c r="D51" s="4">
        <v>1104</v>
      </c>
      <c r="E51" s="4">
        <v>1134</v>
      </c>
      <c r="F51" s="4">
        <v>1073</v>
      </c>
      <c r="G51" s="4">
        <v>1112</v>
      </c>
      <c r="H51" s="4">
        <v>1115</v>
      </c>
      <c r="I51" s="4">
        <v>1120</v>
      </c>
      <c r="J51" s="4">
        <v>1134</v>
      </c>
      <c r="K51" s="4">
        <v>1161</v>
      </c>
      <c r="L51" s="4">
        <v>1144</v>
      </c>
      <c r="M51" s="42">
        <v>1166</v>
      </c>
      <c r="N51" s="13">
        <f t="shared" si="1"/>
        <v>1130.0833333333333</v>
      </c>
    </row>
    <row r="52" spans="1:14" ht="12" customHeight="1" x14ac:dyDescent="0.2">
      <c r="A52" s="7" t="str">
        <f>'Pregnant Women Participating'!A52</f>
        <v>Navajo Nation, AZ</v>
      </c>
      <c r="B52" s="13">
        <v>877</v>
      </c>
      <c r="C52" s="4">
        <v>820</v>
      </c>
      <c r="D52" s="4">
        <v>828</v>
      </c>
      <c r="E52" s="4">
        <v>879</v>
      </c>
      <c r="F52" s="4">
        <v>877</v>
      </c>
      <c r="G52" s="4">
        <v>888</v>
      </c>
      <c r="H52" s="4">
        <v>875</v>
      </c>
      <c r="I52" s="4">
        <v>869</v>
      </c>
      <c r="J52" s="4">
        <v>854</v>
      </c>
      <c r="K52" s="4">
        <v>878</v>
      </c>
      <c r="L52" s="4">
        <v>880</v>
      </c>
      <c r="M52" s="42">
        <v>852</v>
      </c>
      <c r="N52" s="13">
        <f t="shared" si="1"/>
        <v>864.75</v>
      </c>
    </row>
    <row r="53" spans="1:14" ht="12" customHeight="1" x14ac:dyDescent="0.2">
      <c r="A53" s="7" t="str">
        <f>'Pregnant Women Participating'!A53</f>
        <v>Acoma, Canoncito &amp; Laguna, NM</v>
      </c>
      <c r="B53" s="13">
        <v>54</v>
      </c>
      <c r="C53" s="4">
        <v>54</v>
      </c>
      <c r="D53" s="4">
        <v>57</v>
      </c>
      <c r="E53" s="4">
        <v>52</v>
      </c>
      <c r="F53" s="4">
        <v>55</v>
      </c>
      <c r="G53" s="4">
        <v>62</v>
      </c>
      <c r="H53" s="4">
        <v>57</v>
      </c>
      <c r="I53" s="4">
        <v>55</v>
      </c>
      <c r="J53" s="4">
        <v>61</v>
      </c>
      <c r="K53" s="4">
        <v>52</v>
      </c>
      <c r="L53" s="4">
        <v>53</v>
      </c>
      <c r="M53" s="42">
        <v>56</v>
      </c>
      <c r="N53" s="13">
        <f t="shared" si="1"/>
        <v>55.666666666666664</v>
      </c>
    </row>
    <row r="54" spans="1:14" ht="12" customHeight="1" x14ac:dyDescent="0.2">
      <c r="A54" s="7" t="str">
        <f>'Pregnant Women Participating'!A54</f>
        <v>Eight Northern Pueblos, NM</v>
      </c>
      <c r="B54" s="13">
        <v>53</v>
      </c>
      <c r="C54" s="4">
        <v>57</v>
      </c>
      <c r="D54" s="4">
        <v>59</v>
      </c>
      <c r="E54" s="4">
        <v>62</v>
      </c>
      <c r="F54" s="4">
        <v>58</v>
      </c>
      <c r="G54" s="4">
        <v>59</v>
      </c>
      <c r="H54" s="4">
        <v>51</v>
      </c>
      <c r="I54" s="4">
        <v>54</v>
      </c>
      <c r="J54" s="4">
        <v>52</v>
      </c>
      <c r="K54" s="4">
        <v>58</v>
      </c>
      <c r="L54" s="4">
        <v>60</v>
      </c>
      <c r="M54" s="42">
        <v>64</v>
      </c>
      <c r="N54" s="13">
        <f t="shared" si="1"/>
        <v>57.25</v>
      </c>
    </row>
    <row r="55" spans="1:14" ht="12" customHeight="1" x14ac:dyDescent="0.2">
      <c r="A55" s="7" t="str">
        <f>'Pregnant Women Participating'!A55</f>
        <v>Five Sandoval Pueblos, NM</v>
      </c>
      <c r="B55" s="13">
        <v>28</v>
      </c>
      <c r="C55" s="4">
        <v>23</v>
      </c>
      <c r="D55" s="4">
        <v>25</v>
      </c>
      <c r="E55" s="4">
        <v>26</v>
      </c>
      <c r="F55" s="4">
        <v>31</v>
      </c>
      <c r="G55" s="4">
        <v>32</v>
      </c>
      <c r="H55" s="4">
        <v>34</v>
      </c>
      <c r="I55" s="4">
        <v>36</v>
      </c>
      <c r="J55" s="4">
        <v>36</v>
      </c>
      <c r="K55" s="4">
        <v>38</v>
      </c>
      <c r="L55" s="4">
        <v>37</v>
      </c>
      <c r="M55" s="42">
        <v>38</v>
      </c>
      <c r="N55" s="13">
        <f t="shared" si="1"/>
        <v>32</v>
      </c>
    </row>
    <row r="56" spans="1:14" ht="12" customHeight="1" x14ac:dyDescent="0.2">
      <c r="A56" s="7" t="str">
        <f>'Pregnant Women Participating'!A56</f>
        <v>Isleta Pueblo, NM</v>
      </c>
      <c r="B56" s="13">
        <v>209</v>
      </c>
      <c r="C56" s="4">
        <v>191</v>
      </c>
      <c r="D56" s="4">
        <v>191</v>
      </c>
      <c r="E56" s="4">
        <v>195</v>
      </c>
      <c r="F56" s="4">
        <v>184</v>
      </c>
      <c r="G56" s="4">
        <v>186</v>
      </c>
      <c r="H56" s="4">
        <v>187</v>
      </c>
      <c r="I56" s="4">
        <v>184</v>
      </c>
      <c r="J56" s="4">
        <v>181</v>
      </c>
      <c r="K56" s="4">
        <v>177</v>
      </c>
      <c r="L56" s="4">
        <v>184</v>
      </c>
      <c r="M56" s="42">
        <v>185</v>
      </c>
      <c r="N56" s="13">
        <f t="shared" si="1"/>
        <v>187.83333333333334</v>
      </c>
    </row>
    <row r="57" spans="1:14" ht="12" customHeight="1" x14ac:dyDescent="0.2">
      <c r="A57" s="7" t="str">
        <f>'Pregnant Women Participating'!A57</f>
        <v>San Felipe Pueblo, NM</v>
      </c>
      <c r="B57" s="13">
        <v>57</v>
      </c>
      <c r="C57" s="4">
        <v>48</v>
      </c>
      <c r="D57" s="4">
        <v>41</v>
      </c>
      <c r="E57" s="4">
        <v>46</v>
      </c>
      <c r="F57" s="4">
        <v>42</v>
      </c>
      <c r="G57" s="4">
        <v>41</v>
      </c>
      <c r="H57" s="4">
        <v>41</v>
      </c>
      <c r="I57" s="4">
        <v>38</v>
      </c>
      <c r="J57" s="4">
        <v>43</v>
      </c>
      <c r="K57" s="4">
        <v>39</v>
      </c>
      <c r="L57" s="4">
        <v>38</v>
      </c>
      <c r="M57" s="42">
        <v>44</v>
      </c>
      <c r="N57" s="13">
        <f t="shared" si="1"/>
        <v>43.166666666666664</v>
      </c>
    </row>
    <row r="58" spans="1:14" ht="12" customHeight="1" x14ac:dyDescent="0.2">
      <c r="A58" s="7" t="str">
        <f>'Pregnant Women Participating'!A58</f>
        <v>Santo Domingo Tribe, NM</v>
      </c>
      <c r="B58" s="13">
        <v>28</v>
      </c>
      <c r="C58" s="4">
        <v>28</v>
      </c>
      <c r="D58" s="4">
        <v>28</v>
      </c>
      <c r="E58" s="4">
        <v>26</v>
      </c>
      <c r="F58" s="4">
        <v>25</v>
      </c>
      <c r="G58" s="4">
        <v>25</v>
      </c>
      <c r="H58" s="4">
        <v>24</v>
      </c>
      <c r="I58" s="4">
        <v>26</v>
      </c>
      <c r="J58" s="4">
        <v>22</v>
      </c>
      <c r="K58" s="4">
        <v>21</v>
      </c>
      <c r="L58" s="4">
        <v>22</v>
      </c>
      <c r="M58" s="42">
        <v>21</v>
      </c>
      <c r="N58" s="13">
        <f t="shared" si="1"/>
        <v>24.666666666666668</v>
      </c>
    </row>
    <row r="59" spans="1:14" ht="12" customHeight="1" x14ac:dyDescent="0.2">
      <c r="A59" s="7" t="str">
        <f>'Pregnant Women Participating'!A59</f>
        <v>Zuni Pueblo, NM</v>
      </c>
      <c r="B59" s="13">
        <v>94</v>
      </c>
      <c r="C59" s="4">
        <v>93</v>
      </c>
      <c r="D59" s="4">
        <v>97</v>
      </c>
      <c r="E59" s="4">
        <v>93</v>
      </c>
      <c r="F59" s="4">
        <v>91</v>
      </c>
      <c r="G59" s="4">
        <v>98</v>
      </c>
      <c r="H59" s="4">
        <v>92</v>
      </c>
      <c r="I59" s="4">
        <v>102</v>
      </c>
      <c r="J59" s="4">
        <v>108</v>
      </c>
      <c r="K59" s="4">
        <v>110</v>
      </c>
      <c r="L59" s="4">
        <v>116</v>
      </c>
      <c r="M59" s="42">
        <v>115</v>
      </c>
      <c r="N59" s="13">
        <f t="shared" si="1"/>
        <v>100.75</v>
      </c>
    </row>
    <row r="60" spans="1:14" ht="12" customHeight="1" x14ac:dyDescent="0.2">
      <c r="A60" s="7" t="str">
        <f>'Pregnant Women Participating'!A60</f>
        <v>Cherokee Nation, OK</v>
      </c>
      <c r="B60" s="13">
        <v>1470</v>
      </c>
      <c r="C60" s="4">
        <v>1406</v>
      </c>
      <c r="D60" s="4">
        <v>1327</v>
      </c>
      <c r="E60" s="4">
        <v>1315</v>
      </c>
      <c r="F60" s="4">
        <v>1276</v>
      </c>
      <c r="G60" s="4">
        <v>1265</v>
      </c>
      <c r="H60" s="4">
        <v>1297</v>
      </c>
      <c r="I60" s="4">
        <v>1302</v>
      </c>
      <c r="J60" s="4">
        <v>1315</v>
      </c>
      <c r="K60" s="4">
        <v>1327</v>
      </c>
      <c r="L60" s="4">
        <v>1314</v>
      </c>
      <c r="M60" s="42">
        <v>1284</v>
      </c>
      <c r="N60" s="13">
        <f t="shared" si="1"/>
        <v>1324.8333333333333</v>
      </c>
    </row>
    <row r="61" spans="1:14" ht="12" customHeight="1" x14ac:dyDescent="0.2">
      <c r="A61" s="7" t="str">
        <f>'Pregnant Women Participating'!A61</f>
        <v>Chickasaw Nation, OK</v>
      </c>
      <c r="B61" s="13">
        <v>842</v>
      </c>
      <c r="C61" s="4">
        <v>816</v>
      </c>
      <c r="D61" s="4">
        <v>793</v>
      </c>
      <c r="E61" s="4">
        <v>822</v>
      </c>
      <c r="F61" s="4">
        <v>801</v>
      </c>
      <c r="G61" s="4">
        <v>807</v>
      </c>
      <c r="H61" s="4">
        <v>833</v>
      </c>
      <c r="I61" s="4">
        <v>827</v>
      </c>
      <c r="J61" s="4">
        <v>860</v>
      </c>
      <c r="K61" s="4">
        <v>854</v>
      </c>
      <c r="L61" s="4">
        <v>853</v>
      </c>
      <c r="M61" s="42">
        <v>837</v>
      </c>
      <c r="N61" s="13">
        <f t="shared" si="1"/>
        <v>828.75</v>
      </c>
    </row>
    <row r="62" spans="1:14" ht="12" customHeight="1" x14ac:dyDescent="0.2">
      <c r="A62" s="7" t="str">
        <f>'Pregnant Women Participating'!A62</f>
        <v>Choctaw Nation, OK</v>
      </c>
      <c r="B62" s="13">
        <v>956</v>
      </c>
      <c r="C62" s="4">
        <v>943</v>
      </c>
      <c r="D62" s="4">
        <v>942</v>
      </c>
      <c r="E62" s="4">
        <v>927</v>
      </c>
      <c r="F62" s="4">
        <v>887</v>
      </c>
      <c r="G62" s="4">
        <v>911</v>
      </c>
      <c r="H62" s="4">
        <v>900</v>
      </c>
      <c r="I62" s="4">
        <v>945</v>
      </c>
      <c r="J62" s="4">
        <v>973</v>
      </c>
      <c r="K62" s="4">
        <v>957</v>
      </c>
      <c r="L62" s="4">
        <v>955</v>
      </c>
      <c r="M62" s="42">
        <v>966</v>
      </c>
      <c r="N62" s="13">
        <f t="shared" si="1"/>
        <v>938.5</v>
      </c>
    </row>
    <row r="63" spans="1:14" ht="12" customHeight="1" x14ac:dyDescent="0.2">
      <c r="A63" s="7" t="str">
        <f>'Pregnant Women Participating'!A63</f>
        <v>Citizen Potawatomi Nation, OK</v>
      </c>
      <c r="B63" s="13">
        <v>287</v>
      </c>
      <c r="C63" s="4">
        <v>278</v>
      </c>
      <c r="D63" s="4">
        <v>270</v>
      </c>
      <c r="E63" s="4">
        <v>283</v>
      </c>
      <c r="F63" s="4">
        <v>264</v>
      </c>
      <c r="G63" s="4">
        <v>267</v>
      </c>
      <c r="H63" s="4">
        <v>263</v>
      </c>
      <c r="I63" s="4">
        <v>272</v>
      </c>
      <c r="J63" s="4">
        <v>272</v>
      </c>
      <c r="K63" s="4">
        <v>273</v>
      </c>
      <c r="L63" s="4">
        <v>273</v>
      </c>
      <c r="M63" s="42">
        <v>269</v>
      </c>
      <c r="N63" s="13">
        <f t="shared" si="1"/>
        <v>272.58333333333331</v>
      </c>
    </row>
    <row r="64" spans="1:14" ht="12" customHeight="1" x14ac:dyDescent="0.2">
      <c r="A64" s="7" t="str">
        <f>'Pregnant Women Participating'!A64</f>
        <v>Inter-Tribal Council, OK</v>
      </c>
      <c r="B64" s="13">
        <v>126</v>
      </c>
      <c r="C64" s="4">
        <v>114</v>
      </c>
      <c r="D64" s="4">
        <v>118</v>
      </c>
      <c r="E64" s="4">
        <v>131</v>
      </c>
      <c r="F64" s="4">
        <v>125</v>
      </c>
      <c r="G64" s="4">
        <v>126</v>
      </c>
      <c r="H64" s="4">
        <v>125</v>
      </c>
      <c r="I64" s="4">
        <v>127</v>
      </c>
      <c r="J64" s="4">
        <v>136</v>
      </c>
      <c r="K64" s="4">
        <v>129</v>
      </c>
      <c r="L64" s="4">
        <v>132</v>
      </c>
      <c r="M64" s="42">
        <v>132</v>
      </c>
      <c r="N64" s="13">
        <f t="shared" si="1"/>
        <v>126.75</v>
      </c>
    </row>
    <row r="65" spans="1:14" ht="12" customHeight="1" x14ac:dyDescent="0.2">
      <c r="A65" s="7" t="str">
        <f>'Pregnant Women Participating'!A65</f>
        <v>Muscogee Creek Nation, OK</v>
      </c>
      <c r="B65" s="13">
        <v>392</v>
      </c>
      <c r="C65" s="4">
        <v>381</v>
      </c>
      <c r="D65" s="4">
        <v>382</v>
      </c>
      <c r="E65" s="4">
        <v>399</v>
      </c>
      <c r="F65" s="4">
        <v>394</v>
      </c>
      <c r="G65" s="4">
        <v>392</v>
      </c>
      <c r="H65" s="4">
        <v>400</v>
      </c>
      <c r="I65" s="4">
        <v>396</v>
      </c>
      <c r="J65" s="4">
        <v>395</v>
      </c>
      <c r="K65" s="4">
        <v>392</v>
      </c>
      <c r="L65" s="4">
        <v>390</v>
      </c>
      <c r="M65" s="42">
        <v>377</v>
      </c>
      <c r="N65" s="13">
        <f t="shared" si="1"/>
        <v>390.83333333333331</v>
      </c>
    </row>
    <row r="66" spans="1:14" ht="12" customHeight="1" x14ac:dyDescent="0.2">
      <c r="A66" s="7" t="str">
        <f>'Pregnant Women Participating'!A66</f>
        <v>Osage Tribal Council, OK</v>
      </c>
      <c r="B66" s="13">
        <v>622</v>
      </c>
      <c r="C66" s="4">
        <v>582</v>
      </c>
      <c r="D66" s="4">
        <v>559</v>
      </c>
      <c r="E66" s="4">
        <v>577</v>
      </c>
      <c r="F66" s="4">
        <v>549</v>
      </c>
      <c r="G66" s="4">
        <v>542</v>
      </c>
      <c r="H66" s="4">
        <v>534</v>
      </c>
      <c r="I66" s="4">
        <v>525</v>
      </c>
      <c r="J66" s="4">
        <v>505</v>
      </c>
      <c r="K66" s="4">
        <v>511</v>
      </c>
      <c r="L66" s="4">
        <v>495</v>
      </c>
      <c r="M66" s="42">
        <v>488</v>
      </c>
      <c r="N66" s="13">
        <f t="shared" si="1"/>
        <v>540.75</v>
      </c>
    </row>
    <row r="67" spans="1:14" ht="12" customHeight="1" x14ac:dyDescent="0.2">
      <c r="A67" s="7" t="str">
        <f>'Pregnant Women Participating'!A67</f>
        <v>Otoe-Missouria Tribe, OK</v>
      </c>
      <c r="B67" s="13">
        <v>90</v>
      </c>
      <c r="C67" s="4">
        <v>80</v>
      </c>
      <c r="D67" s="4">
        <v>79</v>
      </c>
      <c r="E67" s="4">
        <v>80</v>
      </c>
      <c r="F67" s="4">
        <v>82</v>
      </c>
      <c r="G67" s="4">
        <v>88</v>
      </c>
      <c r="H67" s="4">
        <v>98</v>
      </c>
      <c r="I67" s="4">
        <v>91</v>
      </c>
      <c r="J67" s="4">
        <v>91</v>
      </c>
      <c r="K67" s="4">
        <v>91</v>
      </c>
      <c r="L67" s="4">
        <v>101</v>
      </c>
      <c r="M67" s="42">
        <v>104</v>
      </c>
      <c r="N67" s="13">
        <f t="shared" si="1"/>
        <v>89.583333333333329</v>
      </c>
    </row>
    <row r="68" spans="1:14" ht="12" customHeight="1" x14ac:dyDescent="0.2">
      <c r="A68" s="7" t="str">
        <f>'Pregnant Women Participating'!A68</f>
        <v>Wichita, Caddo &amp; Delaware (WCD), OK</v>
      </c>
      <c r="B68" s="13">
        <v>852</v>
      </c>
      <c r="C68" s="4">
        <v>810</v>
      </c>
      <c r="D68" s="4">
        <v>793</v>
      </c>
      <c r="E68" s="4">
        <v>815</v>
      </c>
      <c r="F68" s="4">
        <v>793</v>
      </c>
      <c r="G68" s="4">
        <v>824</v>
      </c>
      <c r="H68" s="4">
        <v>833</v>
      </c>
      <c r="I68" s="4">
        <v>833</v>
      </c>
      <c r="J68" s="4">
        <v>840</v>
      </c>
      <c r="K68" s="4">
        <v>840</v>
      </c>
      <c r="L68" s="4">
        <v>825</v>
      </c>
      <c r="M68" s="42">
        <v>815</v>
      </c>
      <c r="N68" s="13">
        <f t="shared" si="1"/>
        <v>822.75</v>
      </c>
    </row>
    <row r="69" spans="1:14" s="17" customFormat="1" ht="24.75" customHeight="1" x14ac:dyDescent="0.2">
      <c r="A69" s="14" t="str">
        <f>'Pregnant Women Participating'!A69</f>
        <v>Southwest Region</v>
      </c>
      <c r="B69" s="16">
        <v>337809</v>
      </c>
      <c r="C69" s="15">
        <v>330424</v>
      </c>
      <c r="D69" s="15">
        <v>326201</v>
      </c>
      <c r="E69" s="15">
        <v>328210</v>
      </c>
      <c r="F69" s="15">
        <v>327366</v>
      </c>
      <c r="G69" s="15">
        <v>328835</v>
      </c>
      <c r="H69" s="15">
        <v>331069</v>
      </c>
      <c r="I69" s="15">
        <v>332056</v>
      </c>
      <c r="J69" s="15">
        <v>331285</v>
      </c>
      <c r="K69" s="15">
        <v>332907</v>
      </c>
      <c r="L69" s="15">
        <v>330607</v>
      </c>
      <c r="M69" s="41">
        <v>330983</v>
      </c>
      <c r="N69" s="16">
        <f t="shared" si="1"/>
        <v>330646</v>
      </c>
    </row>
    <row r="70" spans="1:14" ht="12" customHeight="1" x14ac:dyDescent="0.2">
      <c r="A70" s="7" t="str">
        <f>'Pregnant Women Participating'!A70</f>
        <v>Colorado</v>
      </c>
      <c r="B70" s="13">
        <v>21430</v>
      </c>
      <c r="C70" s="4">
        <v>21111</v>
      </c>
      <c r="D70" s="4">
        <v>21002</v>
      </c>
      <c r="E70" s="4">
        <v>21196</v>
      </c>
      <c r="F70" s="4">
        <v>21293</v>
      </c>
      <c r="G70" s="4">
        <v>21460</v>
      </c>
      <c r="H70" s="4">
        <v>21695</v>
      </c>
      <c r="I70" s="4">
        <v>21938</v>
      </c>
      <c r="J70" s="4">
        <v>21611</v>
      </c>
      <c r="K70" s="4">
        <v>21574</v>
      </c>
      <c r="L70" s="4">
        <v>21618</v>
      </c>
      <c r="M70" s="42">
        <v>21662</v>
      </c>
      <c r="N70" s="13">
        <f t="shared" si="1"/>
        <v>21465.833333333332</v>
      </c>
    </row>
    <row r="71" spans="1:14" ht="12" customHeight="1" x14ac:dyDescent="0.2">
      <c r="A71" s="7" t="str">
        <f>'Pregnant Women Participating'!A71</f>
        <v>Kansas</v>
      </c>
      <c r="B71" s="13">
        <v>11332</v>
      </c>
      <c r="C71" s="4">
        <v>10960</v>
      </c>
      <c r="D71" s="4">
        <v>10998</v>
      </c>
      <c r="E71" s="4">
        <v>11021</v>
      </c>
      <c r="F71" s="4">
        <v>10807</v>
      </c>
      <c r="G71" s="4">
        <v>10856</v>
      </c>
      <c r="H71" s="4">
        <v>11034</v>
      </c>
      <c r="I71" s="4">
        <v>11086</v>
      </c>
      <c r="J71" s="4">
        <v>10984</v>
      </c>
      <c r="K71" s="4">
        <v>11106</v>
      </c>
      <c r="L71" s="4">
        <v>11036</v>
      </c>
      <c r="M71" s="42">
        <v>11102</v>
      </c>
      <c r="N71" s="13">
        <f t="shared" si="1"/>
        <v>11026.833333333334</v>
      </c>
    </row>
    <row r="72" spans="1:14" ht="12" customHeight="1" x14ac:dyDescent="0.2">
      <c r="A72" s="7" t="str">
        <f>'Pregnant Women Participating'!A72</f>
        <v>Missouri</v>
      </c>
      <c r="B72" s="13">
        <v>24153</v>
      </c>
      <c r="C72" s="4">
        <v>23405</v>
      </c>
      <c r="D72" s="4">
        <v>22969</v>
      </c>
      <c r="E72" s="4">
        <v>22920</v>
      </c>
      <c r="F72" s="4">
        <v>22511</v>
      </c>
      <c r="G72" s="4">
        <v>22696</v>
      </c>
      <c r="H72" s="4">
        <v>23030</v>
      </c>
      <c r="I72" s="4">
        <v>23129</v>
      </c>
      <c r="J72" s="4">
        <v>23128</v>
      </c>
      <c r="K72" s="4">
        <v>23612</v>
      </c>
      <c r="L72" s="4">
        <v>23367</v>
      </c>
      <c r="M72" s="42">
        <v>23576</v>
      </c>
      <c r="N72" s="13">
        <f t="shared" si="1"/>
        <v>23208</v>
      </c>
    </row>
    <row r="73" spans="1:14" ht="12" customHeight="1" x14ac:dyDescent="0.2">
      <c r="A73" s="7" t="str">
        <f>'Pregnant Women Participating'!A73</f>
        <v>Montana</v>
      </c>
      <c r="B73" s="13">
        <v>2845</v>
      </c>
      <c r="C73" s="4">
        <v>2822</v>
      </c>
      <c r="D73" s="4">
        <v>2793</v>
      </c>
      <c r="E73" s="4">
        <v>2820</v>
      </c>
      <c r="F73" s="4">
        <v>2838</v>
      </c>
      <c r="G73" s="4">
        <v>2880</v>
      </c>
      <c r="H73" s="4">
        <v>2891</v>
      </c>
      <c r="I73" s="4">
        <v>2902</v>
      </c>
      <c r="J73" s="4">
        <v>2913</v>
      </c>
      <c r="K73" s="4">
        <v>2904</v>
      </c>
      <c r="L73" s="4">
        <v>2885</v>
      </c>
      <c r="M73" s="42">
        <v>2942</v>
      </c>
      <c r="N73" s="13">
        <f t="shared" si="1"/>
        <v>2869.5833333333335</v>
      </c>
    </row>
    <row r="74" spans="1:14" ht="12" customHeight="1" x14ac:dyDescent="0.2">
      <c r="A74" s="7" t="str">
        <f>'Pregnant Women Participating'!A74</f>
        <v>Nebraska</v>
      </c>
      <c r="B74" s="13">
        <v>8123</v>
      </c>
      <c r="C74" s="4">
        <v>7978</v>
      </c>
      <c r="D74" s="4">
        <v>7667</v>
      </c>
      <c r="E74" s="4">
        <v>7614</v>
      </c>
      <c r="F74" s="4">
        <v>7422</v>
      </c>
      <c r="G74" s="4">
        <v>7355</v>
      </c>
      <c r="H74" s="4">
        <v>7355</v>
      </c>
      <c r="I74" s="4">
        <v>7326</v>
      </c>
      <c r="J74" s="4">
        <v>7330</v>
      </c>
      <c r="K74" s="4">
        <v>7303</v>
      </c>
      <c r="L74" s="4">
        <v>7258</v>
      </c>
      <c r="M74" s="42">
        <v>7217</v>
      </c>
      <c r="N74" s="13">
        <f t="shared" si="1"/>
        <v>7495.666666666667</v>
      </c>
    </row>
    <row r="75" spans="1:14" ht="12" customHeight="1" x14ac:dyDescent="0.2">
      <c r="A75" s="7" t="str">
        <f>'Pregnant Women Participating'!A75</f>
        <v>North Dakota</v>
      </c>
      <c r="B75" s="13">
        <v>2093</v>
      </c>
      <c r="C75" s="4">
        <v>2019</v>
      </c>
      <c r="D75" s="4">
        <v>1973</v>
      </c>
      <c r="E75" s="4">
        <v>2004</v>
      </c>
      <c r="F75" s="4">
        <v>2018</v>
      </c>
      <c r="G75" s="4">
        <v>2007</v>
      </c>
      <c r="H75" s="4">
        <v>2009</v>
      </c>
      <c r="I75" s="4">
        <v>2034</v>
      </c>
      <c r="J75" s="4">
        <v>1995</v>
      </c>
      <c r="K75" s="4">
        <v>2024</v>
      </c>
      <c r="L75" s="4">
        <v>2059</v>
      </c>
      <c r="M75" s="42">
        <v>2069</v>
      </c>
      <c r="N75" s="13">
        <f t="shared" si="1"/>
        <v>2025.3333333333333</v>
      </c>
    </row>
    <row r="76" spans="1:14" ht="12" customHeight="1" x14ac:dyDescent="0.2">
      <c r="A76" s="7" t="str">
        <f>'Pregnant Women Participating'!A76</f>
        <v>South Dakota</v>
      </c>
      <c r="B76" s="13">
        <v>2948</v>
      </c>
      <c r="C76" s="4">
        <v>2894</v>
      </c>
      <c r="D76" s="4">
        <v>2866</v>
      </c>
      <c r="E76" s="4">
        <v>2927</v>
      </c>
      <c r="F76" s="4">
        <v>2909</v>
      </c>
      <c r="G76" s="4">
        <v>2970</v>
      </c>
      <c r="H76" s="4">
        <v>2928</v>
      </c>
      <c r="I76" s="4">
        <v>2952</v>
      </c>
      <c r="J76" s="4">
        <v>2937</v>
      </c>
      <c r="K76" s="4">
        <v>3020</v>
      </c>
      <c r="L76" s="4">
        <v>3042</v>
      </c>
      <c r="M76" s="42">
        <v>3064</v>
      </c>
      <c r="N76" s="13">
        <f t="shared" si="1"/>
        <v>2954.75</v>
      </c>
    </row>
    <row r="77" spans="1:14" ht="12" customHeight="1" x14ac:dyDescent="0.2">
      <c r="A77" s="7" t="str">
        <f>'Pregnant Women Participating'!A77</f>
        <v>Wyoming</v>
      </c>
      <c r="B77" s="13">
        <v>1818</v>
      </c>
      <c r="C77" s="4">
        <v>1815</v>
      </c>
      <c r="D77" s="4">
        <v>1787</v>
      </c>
      <c r="E77" s="4">
        <v>1790</v>
      </c>
      <c r="F77" s="4">
        <v>1768</v>
      </c>
      <c r="G77" s="4">
        <v>1759</v>
      </c>
      <c r="H77" s="4">
        <v>1770</v>
      </c>
      <c r="I77" s="4">
        <v>1756</v>
      </c>
      <c r="J77" s="4">
        <v>1750</v>
      </c>
      <c r="K77" s="4">
        <v>1759</v>
      </c>
      <c r="L77" s="4">
        <v>1719</v>
      </c>
      <c r="M77" s="42">
        <v>1685</v>
      </c>
      <c r="N77" s="13">
        <f t="shared" si="1"/>
        <v>1764.6666666666667</v>
      </c>
    </row>
    <row r="78" spans="1:14" ht="12" customHeight="1" x14ac:dyDescent="0.2">
      <c r="A78" s="7" t="str">
        <f>'Pregnant Women Participating'!A78</f>
        <v>Ute Mountain Ute Tribe, CO</v>
      </c>
      <c r="B78" s="13">
        <v>32</v>
      </c>
      <c r="C78" s="4">
        <v>31</v>
      </c>
      <c r="D78" s="4">
        <v>31</v>
      </c>
      <c r="E78" s="4">
        <v>26</v>
      </c>
      <c r="F78" s="4">
        <v>30</v>
      </c>
      <c r="G78" s="4">
        <v>30</v>
      </c>
      <c r="H78" s="4">
        <v>30</v>
      </c>
      <c r="I78" s="4">
        <v>26</v>
      </c>
      <c r="J78" s="4">
        <v>22</v>
      </c>
      <c r="K78" s="4">
        <v>29</v>
      </c>
      <c r="L78" s="4">
        <v>26</v>
      </c>
      <c r="M78" s="42">
        <v>29</v>
      </c>
      <c r="N78" s="13">
        <f t="shared" si="1"/>
        <v>28.5</v>
      </c>
    </row>
    <row r="79" spans="1:14" ht="12" customHeight="1" x14ac:dyDescent="0.2">
      <c r="A79" s="7" t="str">
        <f>'Pregnant Women Participating'!A79</f>
        <v>Omaha Sioux, NE</v>
      </c>
      <c r="B79" s="13">
        <v>34</v>
      </c>
      <c r="C79" s="4">
        <v>34</v>
      </c>
      <c r="D79" s="4">
        <v>34</v>
      </c>
      <c r="E79" s="4">
        <v>34</v>
      </c>
      <c r="F79" s="4">
        <v>34</v>
      </c>
      <c r="G79" s="4">
        <v>30</v>
      </c>
      <c r="H79" s="4">
        <v>29</v>
      </c>
      <c r="I79" s="4">
        <v>33</v>
      </c>
      <c r="J79" s="4">
        <v>35</v>
      </c>
      <c r="K79" s="4">
        <v>36</v>
      </c>
      <c r="L79" s="4">
        <v>42</v>
      </c>
      <c r="M79" s="42">
        <v>36</v>
      </c>
      <c r="N79" s="13">
        <f t="shared" si="1"/>
        <v>34.25</v>
      </c>
    </row>
    <row r="80" spans="1:14" ht="12" customHeight="1" x14ac:dyDescent="0.2">
      <c r="A80" s="7" t="str">
        <f>'Pregnant Women Participating'!A80</f>
        <v>Santee Sioux, NE</v>
      </c>
      <c r="B80" s="13">
        <v>15</v>
      </c>
      <c r="C80" s="4">
        <v>16</v>
      </c>
      <c r="D80" s="4">
        <v>18</v>
      </c>
      <c r="E80" s="4">
        <v>15</v>
      </c>
      <c r="F80" s="4">
        <v>14</v>
      </c>
      <c r="G80" s="4">
        <v>15</v>
      </c>
      <c r="H80" s="4">
        <v>13</v>
      </c>
      <c r="I80" s="4">
        <v>12</v>
      </c>
      <c r="J80" s="4">
        <v>11</v>
      </c>
      <c r="K80" s="4">
        <v>15</v>
      </c>
      <c r="L80" s="4">
        <v>14</v>
      </c>
      <c r="M80" s="42">
        <v>16</v>
      </c>
      <c r="N80" s="13">
        <f t="shared" si="1"/>
        <v>14.5</v>
      </c>
    </row>
    <row r="81" spans="1:14" ht="12" customHeight="1" x14ac:dyDescent="0.2">
      <c r="A81" s="7" t="str">
        <f>'Pregnant Women Participating'!A81</f>
        <v>Winnebago Tribe, NE</v>
      </c>
      <c r="B81" s="13">
        <v>23</v>
      </c>
      <c r="C81" s="4">
        <v>22</v>
      </c>
      <c r="D81" s="4">
        <v>22</v>
      </c>
      <c r="E81" s="4">
        <v>23</v>
      </c>
      <c r="F81" s="4">
        <v>26</v>
      </c>
      <c r="G81" s="4">
        <v>26</v>
      </c>
      <c r="H81" s="4">
        <v>23</v>
      </c>
      <c r="I81" s="4">
        <v>32</v>
      </c>
      <c r="J81" s="4">
        <v>31</v>
      </c>
      <c r="K81" s="4">
        <v>25</v>
      </c>
      <c r="L81" s="4">
        <v>26</v>
      </c>
      <c r="M81" s="42">
        <v>26</v>
      </c>
      <c r="N81" s="13">
        <f t="shared" si="1"/>
        <v>25.416666666666668</v>
      </c>
    </row>
    <row r="82" spans="1:14" ht="12" customHeight="1" x14ac:dyDescent="0.2">
      <c r="A82" s="7" t="str">
        <f>'Pregnant Women Participating'!A82</f>
        <v>Standing Rock Sioux Tribe, ND</v>
      </c>
      <c r="B82" s="13">
        <v>42</v>
      </c>
      <c r="C82" s="4">
        <v>40</v>
      </c>
      <c r="D82" s="4">
        <v>34</v>
      </c>
      <c r="E82" s="4">
        <v>37</v>
      </c>
      <c r="F82" s="4">
        <v>36</v>
      </c>
      <c r="G82" s="4">
        <v>34</v>
      </c>
      <c r="H82" s="4">
        <v>34</v>
      </c>
      <c r="I82" s="4">
        <v>28</v>
      </c>
      <c r="J82" s="4">
        <v>31</v>
      </c>
      <c r="K82" s="4">
        <v>25</v>
      </c>
      <c r="L82" s="4">
        <v>35</v>
      </c>
      <c r="M82" s="42">
        <v>38</v>
      </c>
      <c r="N82" s="13">
        <f t="shared" si="1"/>
        <v>34.5</v>
      </c>
    </row>
    <row r="83" spans="1:14" ht="12" customHeight="1" x14ac:dyDescent="0.2">
      <c r="A83" s="7" t="str">
        <f>'Pregnant Women Participating'!A83</f>
        <v>Three Affiliated Tribes, ND</v>
      </c>
      <c r="B83" s="13">
        <v>24</v>
      </c>
      <c r="C83" s="4">
        <v>23</v>
      </c>
      <c r="D83" s="4">
        <v>22</v>
      </c>
      <c r="E83" s="4">
        <v>19</v>
      </c>
      <c r="F83" s="4">
        <v>19</v>
      </c>
      <c r="G83" s="4">
        <v>20</v>
      </c>
      <c r="H83" s="4">
        <v>22</v>
      </c>
      <c r="I83" s="4">
        <v>25</v>
      </c>
      <c r="J83" s="4">
        <v>23</v>
      </c>
      <c r="K83" s="4">
        <v>22</v>
      </c>
      <c r="L83" s="4">
        <v>21</v>
      </c>
      <c r="M83" s="42">
        <v>19</v>
      </c>
      <c r="N83" s="13">
        <f t="shared" si="1"/>
        <v>21.583333333333332</v>
      </c>
    </row>
    <row r="84" spans="1:14" ht="12" customHeight="1" x14ac:dyDescent="0.2">
      <c r="A84" s="7" t="str">
        <f>'Pregnant Women Participating'!A84</f>
        <v>Cheyenne River Sioux, SD</v>
      </c>
      <c r="B84" s="13">
        <v>86</v>
      </c>
      <c r="C84" s="4">
        <v>92</v>
      </c>
      <c r="D84" s="4">
        <v>85</v>
      </c>
      <c r="E84" s="4">
        <v>87</v>
      </c>
      <c r="F84" s="4">
        <v>84</v>
      </c>
      <c r="G84" s="4">
        <v>89</v>
      </c>
      <c r="H84" s="4">
        <v>91</v>
      </c>
      <c r="I84" s="4">
        <v>88</v>
      </c>
      <c r="J84" s="4">
        <v>80</v>
      </c>
      <c r="K84" s="4">
        <v>87</v>
      </c>
      <c r="L84" s="4">
        <v>91</v>
      </c>
      <c r="M84" s="42">
        <v>95</v>
      </c>
      <c r="N84" s="13">
        <f t="shared" si="1"/>
        <v>87.916666666666671</v>
      </c>
    </row>
    <row r="85" spans="1:14" ht="12" customHeight="1" x14ac:dyDescent="0.2">
      <c r="A85" s="7" t="str">
        <f>'Pregnant Women Participating'!A85</f>
        <v>Rosebud Sioux, SD</v>
      </c>
      <c r="B85" s="13">
        <v>171</v>
      </c>
      <c r="C85" s="4">
        <v>167</v>
      </c>
      <c r="D85" s="4">
        <v>155</v>
      </c>
      <c r="E85" s="4">
        <v>147</v>
      </c>
      <c r="F85" s="4">
        <v>143</v>
      </c>
      <c r="G85" s="4">
        <v>138</v>
      </c>
      <c r="H85" s="4">
        <v>145</v>
      </c>
      <c r="I85" s="4">
        <v>150</v>
      </c>
      <c r="J85" s="4">
        <v>149</v>
      </c>
      <c r="K85" s="4">
        <v>146</v>
      </c>
      <c r="L85" s="4">
        <v>158</v>
      </c>
      <c r="M85" s="42">
        <v>162</v>
      </c>
      <c r="N85" s="13">
        <f t="shared" si="1"/>
        <v>152.58333333333334</v>
      </c>
    </row>
    <row r="86" spans="1:14" ht="12" customHeight="1" x14ac:dyDescent="0.2">
      <c r="A86" s="7" t="str">
        <f>'Pregnant Women Participating'!A86</f>
        <v>Northern Arapahoe, WY</v>
      </c>
      <c r="B86" s="13">
        <v>51</v>
      </c>
      <c r="C86" s="4">
        <v>47</v>
      </c>
      <c r="D86" s="4">
        <v>50</v>
      </c>
      <c r="E86" s="4">
        <v>47</v>
      </c>
      <c r="F86" s="4">
        <v>47</v>
      </c>
      <c r="G86" s="4">
        <v>38</v>
      </c>
      <c r="H86" s="4">
        <v>41</v>
      </c>
      <c r="I86" s="4">
        <v>44</v>
      </c>
      <c r="J86" s="4">
        <v>49</v>
      </c>
      <c r="K86" s="4">
        <v>53</v>
      </c>
      <c r="L86" s="4">
        <v>49</v>
      </c>
      <c r="M86" s="42">
        <v>49</v>
      </c>
      <c r="N86" s="13">
        <f t="shared" si="1"/>
        <v>47.083333333333336</v>
      </c>
    </row>
    <row r="87" spans="1:14" ht="12" customHeight="1" x14ac:dyDescent="0.2">
      <c r="A87" s="7" t="str">
        <f>'Pregnant Women Participating'!A87</f>
        <v>Shoshone Tribe, WY</v>
      </c>
      <c r="B87" s="13">
        <v>26</v>
      </c>
      <c r="C87" s="4">
        <v>24</v>
      </c>
      <c r="D87" s="4">
        <v>25</v>
      </c>
      <c r="E87" s="4">
        <v>20</v>
      </c>
      <c r="F87" s="4">
        <v>17</v>
      </c>
      <c r="G87" s="4">
        <v>19</v>
      </c>
      <c r="H87" s="4">
        <v>28</v>
      </c>
      <c r="I87" s="4">
        <v>28</v>
      </c>
      <c r="J87" s="4">
        <v>31</v>
      </c>
      <c r="K87" s="4">
        <v>29</v>
      </c>
      <c r="L87" s="4">
        <v>28</v>
      </c>
      <c r="M87" s="42">
        <v>28</v>
      </c>
      <c r="N87" s="13">
        <f t="shared" si="1"/>
        <v>25.25</v>
      </c>
    </row>
    <row r="88" spans="1:14" s="17" customFormat="1" ht="24.75" customHeight="1" x14ac:dyDescent="0.2">
      <c r="A88" s="14" t="str">
        <f>'Pregnant Women Participating'!A88</f>
        <v>Mountain Plains</v>
      </c>
      <c r="B88" s="16">
        <v>75246</v>
      </c>
      <c r="C88" s="15">
        <v>73500</v>
      </c>
      <c r="D88" s="15">
        <v>72531</v>
      </c>
      <c r="E88" s="15">
        <v>72747</v>
      </c>
      <c r="F88" s="15">
        <v>72016</v>
      </c>
      <c r="G88" s="15">
        <v>72422</v>
      </c>
      <c r="H88" s="15">
        <v>73168</v>
      </c>
      <c r="I88" s="15">
        <v>73589</v>
      </c>
      <c r="J88" s="15">
        <v>73110</v>
      </c>
      <c r="K88" s="15">
        <v>73769</v>
      </c>
      <c r="L88" s="15">
        <v>73474</v>
      </c>
      <c r="M88" s="41">
        <v>73815</v>
      </c>
      <c r="N88" s="16">
        <f t="shared" si="1"/>
        <v>73282.25</v>
      </c>
    </row>
    <row r="89" spans="1:14" ht="12" customHeight="1" x14ac:dyDescent="0.2">
      <c r="A89" s="8" t="str">
        <f>'Pregnant Women Participating'!A89</f>
        <v>Alaska</v>
      </c>
      <c r="B89" s="13">
        <v>3139</v>
      </c>
      <c r="C89" s="4">
        <v>3094</v>
      </c>
      <c r="D89" s="4">
        <v>3056</v>
      </c>
      <c r="E89" s="4">
        <v>3071</v>
      </c>
      <c r="F89" s="4">
        <v>2991</v>
      </c>
      <c r="G89" s="4">
        <v>3020</v>
      </c>
      <c r="H89" s="4">
        <v>3006</v>
      </c>
      <c r="I89" s="4">
        <v>3003</v>
      </c>
      <c r="J89" s="4">
        <v>3008</v>
      </c>
      <c r="K89" s="4">
        <v>2978</v>
      </c>
      <c r="L89" s="4">
        <v>2933</v>
      </c>
      <c r="M89" s="42">
        <v>2949</v>
      </c>
      <c r="N89" s="13">
        <f t="shared" si="1"/>
        <v>3020.6666666666665</v>
      </c>
    </row>
    <row r="90" spans="1:14" ht="12" customHeight="1" x14ac:dyDescent="0.2">
      <c r="A90" s="8" t="str">
        <f>'Pregnant Women Participating'!A90</f>
        <v>American Samoa</v>
      </c>
      <c r="B90" s="13">
        <v>815</v>
      </c>
      <c r="C90" s="4">
        <v>808</v>
      </c>
      <c r="D90" s="4">
        <v>810</v>
      </c>
      <c r="E90" s="4">
        <v>794</v>
      </c>
      <c r="F90" s="4">
        <v>776</v>
      </c>
      <c r="G90" s="4">
        <v>798</v>
      </c>
      <c r="H90" s="4">
        <v>779</v>
      </c>
      <c r="I90" s="4">
        <v>788</v>
      </c>
      <c r="J90" s="4">
        <v>794</v>
      </c>
      <c r="K90" s="4">
        <v>824</v>
      </c>
      <c r="L90" s="4">
        <v>814</v>
      </c>
      <c r="M90" s="42">
        <v>779</v>
      </c>
      <c r="N90" s="13">
        <f t="shared" si="1"/>
        <v>798.25</v>
      </c>
    </row>
    <row r="91" spans="1:14" ht="12" customHeight="1" x14ac:dyDescent="0.2">
      <c r="A91" s="8" t="str">
        <f>'Pregnant Women Participating'!A91</f>
        <v>California</v>
      </c>
      <c r="B91" s="13">
        <v>215653</v>
      </c>
      <c r="C91" s="4">
        <v>211618</v>
      </c>
      <c r="D91" s="4">
        <v>209564</v>
      </c>
      <c r="E91" s="4">
        <v>212483</v>
      </c>
      <c r="F91" s="4">
        <v>211266</v>
      </c>
      <c r="G91" s="4">
        <v>213036</v>
      </c>
      <c r="H91" s="4">
        <v>213481</v>
      </c>
      <c r="I91" s="4">
        <v>212035</v>
      </c>
      <c r="J91" s="4">
        <v>210652</v>
      </c>
      <c r="K91" s="4">
        <v>211759</v>
      </c>
      <c r="L91" s="4">
        <v>209627</v>
      </c>
      <c r="M91" s="42">
        <v>208195</v>
      </c>
      <c r="N91" s="13">
        <f t="shared" si="1"/>
        <v>211614.08333333334</v>
      </c>
    </row>
    <row r="92" spans="1:14" ht="12" customHeight="1" x14ac:dyDescent="0.2">
      <c r="A92" s="8" t="str">
        <f>'Pregnant Women Participating'!A92</f>
        <v>Guam</v>
      </c>
      <c r="B92" s="13">
        <v>1240</v>
      </c>
      <c r="C92" s="4">
        <v>1205</v>
      </c>
      <c r="D92" s="4">
        <v>1201</v>
      </c>
      <c r="E92" s="4">
        <v>1234</v>
      </c>
      <c r="F92" s="4">
        <v>1238</v>
      </c>
      <c r="G92" s="4">
        <v>1241</v>
      </c>
      <c r="H92" s="4">
        <v>1210</v>
      </c>
      <c r="I92" s="4">
        <v>1182</v>
      </c>
      <c r="J92" s="4">
        <v>1156</v>
      </c>
      <c r="K92" s="4">
        <v>1173</v>
      </c>
      <c r="L92" s="4">
        <v>1167</v>
      </c>
      <c r="M92" s="42">
        <v>1213</v>
      </c>
      <c r="N92" s="13">
        <f t="shared" si="1"/>
        <v>1205</v>
      </c>
    </row>
    <row r="93" spans="1:14" ht="12" customHeight="1" x14ac:dyDescent="0.2">
      <c r="A93" s="8" t="str">
        <f>'Pregnant Women Participating'!A93</f>
        <v>Hawaii</v>
      </c>
      <c r="B93" s="13">
        <v>5623</v>
      </c>
      <c r="C93" s="4">
        <v>5455</v>
      </c>
      <c r="D93" s="4">
        <v>5379</v>
      </c>
      <c r="E93" s="4">
        <v>5459</v>
      </c>
      <c r="F93" s="4">
        <v>5408</v>
      </c>
      <c r="G93" s="4">
        <v>5359</v>
      </c>
      <c r="H93" s="4">
        <v>5320</v>
      </c>
      <c r="I93" s="4">
        <v>5275</v>
      </c>
      <c r="J93" s="4">
        <v>5268</v>
      </c>
      <c r="K93" s="4">
        <v>5408</v>
      </c>
      <c r="L93" s="4">
        <v>5329</v>
      </c>
      <c r="M93" s="42">
        <v>5435</v>
      </c>
      <c r="N93" s="13">
        <f t="shared" si="1"/>
        <v>5393.166666666667</v>
      </c>
    </row>
    <row r="94" spans="1:14" ht="12" customHeight="1" x14ac:dyDescent="0.2">
      <c r="A94" s="8" t="str">
        <f>'Pregnant Women Participating'!A94</f>
        <v>Idaho</v>
      </c>
      <c r="B94" s="13">
        <v>7315</v>
      </c>
      <c r="C94" s="4">
        <v>7243</v>
      </c>
      <c r="D94" s="4">
        <v>7217</v>
      </c>
      <c r="E94" s="4">
        <v>7331</v>
      </c>
      <c r="F94" s="4">
        <v>7311</v>
      </c>
      <c r="G94" s="4">
        <v>7361</v>
      </c>
      <c r="H94" s="4">
        <v>7342</v>
      </c>
      <c r="I94" s="4">
        <v>7290</v>
      </c>
      <c r="J94" s="4">
        <v>7250</v>
      </c>
      <c r="K94" s="4">
        <v>7270</v>
      </c>
      <c r="L94" s="4">
        <v>7122</v>
      </c>
      <c r="M94" s="42">
        <v>7551</v>
      </c>
      <c r="N94" s="13">
        <f t="shared" si="1"/>
        <v>7300.25</v>
      </c>
    </row>
    <row r="95" spans="1:14" ht="12" customHeight="1" x14ac:dyDescent="0.2">
      <c r="A95" s="8" t="str">
        <f>'Pregnant Women Participating'!A95</f>
        <v>Nevada</v>
      </c>
      <c r="B95" s="13">
        <v>11853</v>
      </c>
      <c r="C95" s="4">
        <v>11489</v>
      </c>
      <c r="D95" s="4">
        <v>11302</v>
      </c>
      <c r="E95" s="4">
        <v>11381</v>
      </c>
      <c r="F95" s="4">
        <v>11223</v>
      </c>
      <c r="G95" s="4">
        <v>11230</v>
      </c>
      <c r="H95" s="4">
        <v>11257</v>
      </c>
      <c r="I95" s="4">
        <v>11222</v>
      </c>
      <c r="J95" s="4">
        <v>11020</v>
      </c>
      <c r="K95" s="4">
        <v>10974</v>
      </c>
      <c r="L95" s="4">
        <v>10890</v>
      </c>
      <c r="M95" s="42">
        <v>10933</v>
      </c>
      <c r="N95" s="13">
        <f t="shared" si="1"/>
        <v>11231.166666666666</v>
      </c>
    </row>
    <row r="96" spans="1:14" ht="12" customHeight="1" x14ac:dyDescent="0.2">
      <c r="A96" s="8" t="str">
        <f>'Pregnant Women Participating'!A96</f>
        <v>Oregon</v>
      </c>
      <c r="B96" s="13">
        <v>17767</v>
      </c>
      <c r="C96" s="4">
        <v>17526</v>
      </c>
      <c r="D96" s="4">
        <v>17473</v>
      </c>
      <c r="E96" s="4">
        <v>17850</v>
      </c>
      <c r="F96" s="4">
        <v>17708</v>
      </c>
      <c r="G96" s="4">
        <v>17826</v>
      </c>
      <c r="H96" s="4">
        <v>17893</v>
      </c>
      <c r="I96" s="4">
        <v>17956</v>
      </c>
      <c r="J96" s="4">
        <v>17921</v>
      </c>
      <c r="K96" s="4">
        <v>18217</v>
      </c>
      <c r="L96" s="4">
        <v>18262</v>
      </c>
      <c r="M96" s="42">
        <v>18392</v>
      </c>
      <c r="N96" s="13">
        <f t="shared" si="1"/>
        <v>17899.25</v>
      </c>
    </row>
    <row r="97" spans="1:14" ht="12" customHeight="1" x14ac:dyDescent="0.2">
      <c r="A97" s="8" t="str">
        <f>'Pregnant Women Participating'!A97</f>
        <v>Washington</v>
      </c>
      <c r="B97" s="13">
        <v>30428</v>
      </c>
      <c r="C97" s="4">
        <v>30057</v>
      </c>
      <c r="D97" s="4">
        <v>30087</v>
      </c>
      <c r="E97" s="4">
        <v>30930</v>
      </c>
      <c r="F97" s="4">
        <v>30883</v>
      </c>
      <c r="G97" s="4">
        <v>31154</v>
      </c>
      <c r="H97" s="4">
        <v>31250</v>
      </c>
      <c r="I97" s="4">
        <v>31192</v>
      </c>
      <c r="J97" s="4">
        <v>30810</v>
      </c>
      <c r="K97" s="4">
        <v>30868</v>
      </c>
      <c r="L97" s="4">
        <v>30552</v>
      </c>
      <c r="M97" s="42">
        <v>30828</v>
      </c>
      <c r="N97" s="13">
        <f t="shared" si="1"/>
        <v>30753.25</v>
      </c>
    </row>
    <row r="98" spans="1:14" ht="12" customHeight="1" x14ac:dyDescent="0.2">
      <c r="A98" s="8" t="str">
        <f>'Pregnant Women Participating'!A98</f>
        <v>Northern Marianas</v>
      </c>
      <c r="B98" s="13">
        <v>574</v>
      </c>
      <c r="C98" s="4">
        <v>564</v>
      </c>
      <c r="D98" s="4">
        <v>595</v>
      </c>
      <c r="E98" s="4">
        <v>597</v>
      </c>
      <c r="F98" s="4">
        <v>566</v>
      </c>
      <c r="G98" s="4">
        <v>556</v>
      </c>
      <c r="H98" s="4">
        <v>556</v>
      </c>
      <c r="I98" s="4">
        <v>533</v>
      </c>
      <c r="J98" s="4">
        <v>517</v>
      </c>
      <c r="K98" s="4">
        <v>529</v>
      </c>
      <c r="L98" s="4">
        <v>539</v>
      </c>
      <c r="M98" s="42">
        <v>543</v>
      </c>
      <c r="N98" s="13">
        <f t="shared" si="1"/>
        <v>555.75</v>
      </c>
    </row>
    <row r="99" spans="1:14" ht="12" customHeight="1" x14ac:dyDescent="0.2">
      <c r="A99" s="8" t="str">
        <f>'Pregnant Women Participating'!A99</f>
        <v>Inter-Tribal Council, NV</v>
      </c>
      <c r="B99" s="13">
        <v>84</v>
      </c>
      <c r="C99" s="4">
        <v>84</v>
      </c>
      <c r="D99" s="4">
        <v>92</v>
      </c>
      <c r="E99" s="4">
        <v>101</v>
      </c>
      <c r="F99" s="4">
        <v>105</v>
      </c>
      <c r="G99" s="4">
        <v>108</v>
      </c>
      <c r="H99" s="4">
        <v>112</v>
      </c>
      <c r="I99" s="4">
        <v>105</v>
      </c>
      <c r="J99" s="4">
        <v>105</v>
      </c>
      <c r="K99" s="4">
        <v>110</v>
      </c>
      <c r="L99" s="4">
        <v>104</v>
      </c>
      <c r="M99" s="42">
        <v>91</v>
      </c>
      <c r="N99" s="13">
        <f t="shared" si="1"/>
        <v>100.08333333333333</v>
      </c>
    </row>
    <row r="100" spans="1:14" s="17" customFormat="1" ht="24.75" customHeight="1" x14ac:dyDescent="0.2">
      <c r="A100" s="14" t="str">
        <f>'Pregnant Women Participating'!A100</f>
        <v>Western Region</v>
      </c>
      <c r="B100" s="16">
        <v>294491</v>
      </c>
      <c r="C100" s="15">
        <v>289143</v>
      </c>
      <c r="D100" s="15">
        <v>286776</v>
      </c>
      <c r="E100" s="15">
        <v>291231</v>
      </c>
      <c r="F100" s="15">
        <v>289475</v>
      </c>
      <c r="G100" s="15">
        <v>291689</v>
      </c>
      <c r="H100" s="15">
        <v>292206</v>
      </c>
      <c r="I100" s="15">
        <v>290581</v>
      </c>
      <c r="J100" s="15">
        <v>288501</v>
      </c>
      <c r="K100" s="15">
        <v>290110</v>
      </c>
      <c r="L100" s="15">
        <v>287339</v>
      </c>
      <c r="M100" s="41">
        <v>286909</v>
      </c>
      <c r="N100" s="16">
        <f t="shared" si="1"/>
        <v>289870.91666666669</v>
      </c>
    </row>
    <row r="101" spans="1:14" s="31" customFormat="1" ht="16.5" customHeight="1" thickBot="1" x14ac:dyDescent="0.25">
      <c r="A101" s="28" t="str">
        <f>'Pregnant Women Participating'!A101</f>
        <v>TOTAL</v>
      </c>
      <c r="B101" s="29">
        <v>1565387</v>
      </c>
      <c r="C101" s="30">
        <v>1536366</v>
      </c>
      <c r="D101" s="30">
        <v>1515356</v>
      </c>
      <c r="E101" s="30">
        <v>1526825</v>
      </c>
      <c r="F101" s="30">
        <v>1519854</v>
      </c>
      <c r="G101" s="30">
        <v>1533978</v>
      </c>
      <c r="H101" s="30">
        <v>1542915</v>
      </c>
      <c r="I101" s="30">
        <v>1546166</v>
      </c>
      <c r="J101" s="30">
        <v>1539354</v>
      </c>
      <c r="K101" s="30">
        <v>1547478</v>
      </c>
      <c r="L101" s="30">
        <v>1537548</v>
      </c>
      <c r="M101" s="44">
        <v>1533932</v>
      </c>
      <c r="N101" s="29">
        <f t="shared" si="1"/>
        <v>1537096.5833333333</v>
      </c>
    </row>
    <row r="102" spans="1:14" ht="12.75" customHeight="1" thickTop="1" x14ac:dyDescent="0.2">
      <c r="A102" s="9"/>
    </row>
    <row r="103" spans="1:14" x14ac:dyDescent="0.2">
      <c r="A103" s="9"/>
    </row>
    <row r="104" spans="1:14" customFormat="1" ht="12.75" x14ac:dyDescent="0.2">
      <c r="A104" s="10" t="s">
        <v>1</v>
      </c>
    </row>
  </sheetData>
  <phoneticPr fontId="1" type="noConversion"/>
  <pageMargins left="0.5" right="0.5" top="0.5" bottom="0.5" header="0.5" footer="0.3"/>
  <pageSetup scale="91" fitToHeight="0" orientation="landscape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04"/>
  <sheetViews>
    <sheetView workbookViewId="0"/>
  </sheetViews>
  <sheetFormatPr defaultColWidth="9.140625" defaultRowHeight="12" x14ac:dyDescent="0.2"/>
  <cols>
    <col min="1" max="1" width="34.7109375" style="56" customWidth="1"/>
    <col min="2" max="13" width="11.7109375" style="56" customWidth="1"/>
    <col min="14" max="14" width="13.7109375" style="56" customWidth="1"/>
    <col min="15" max="16384" width="9.140625" style="56"/>
  </cols>
  <sheetData>
    <row r="1" spans="1:14" ht="12" customHeight="1" x14ac:dyDescent="0.2">
      <c r="A1" s="54" t="s">
        <v>28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4" ht="12" customHeight="1" x14ac:dyDescent="0.2">
      <c r="A2" s="54" t="str">
        <f>'Pregnant Women Participating'!A2</f>
        <v>FISCAL YEAR 2025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4" ht="12" customHeight="1" x14ac:dyDescent="0.2">
      <c r="A3" s="57" t="str">
        <f>'Pregnant Women Participating'!A3</f>
        <v>Data as of December 12, 2025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14" ht="12" customHeight="1" x14ac:dyDescent="0.2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4" ht="24" customHeight="1" x14ac:dyDescent="0.2">
      <c r="A5" s="58" t="s">
        <v>0</v>
      </c>
      <c r="B5" s="59">
        <f>DATE(RIGHT(A2,4)-1,10,1)</f>
        <v>45566</v>
      </c>
      <c r="C5" s="60">
        <f>DATE(RIGHT(A2,4)-1,11,1)</f>
        <v>45597</v>
      </c>
      <c r="D5" s="60">
        <f>DATE(RIGHT(A2,4)-1,12,1)</f>
        <v>45627</v>
      </c>
      <c r="E5" s="60">
        <f>DATE(RIGHT(A2,4),1,1)</f>
        <v>45658</v>
      </c>
      <c r="F5" s="60">
        <f>DATE(RIGHT(A2,4),2,1)</f>
        <v>45689</v>
      </c>
      <c r="G5" s="60">
        <f>DATE(RIGHT(A2,4),3,1)</f>
        <v>45717</v>
      </c>
      <c r="H5" s="60">
        <f>DATE(RIGHT(A2,4),4,1)</f>
        <v>45748</v>
      </c>
      <c r="I5" s="60">
        <f>DATE(RIGHT(A2,4),5,1)</f>
        <v>45778</v>
      </c>
      <c r="J5" s="60">
        <f>DATE(RIGHT(A2,4),6,1)</f>
        <v>45809</v>
      </c>
      <c r="K5" s="60">
        <f>DATE(RIGHT(A2,4),7,1)</f>
        <v>45839</v>
      </c>
      <c r="L5" s="60">
        <f>DATE(RIGHT(A2,4),8,1)</f>
        <v>45870</v>
      </c>
      <c r="M5" s="60">
        <f>DATE(RIGHT(A2,4),9,1)</f>
        <v>45901</v>
      </c>
      <c r="N5" s="61" t="s">
        <v>12</v>
      </c>
    </row>
    <row r="6" spans="1:14" ht="12" customHeight="1" x14ac:dyDescent="0.2">
      <c r="A6" s="62" t="str">
        <f>'Pregnant Women Participating'!A6</f>
        <v>Connecticut</v>
      </c>
      <c r="B6" s="63">
        <v>1764</v>
      </c>
      <c r="C6" s="64">
        <v>1721</v>
      </c>
      <c r="D6" s="64">
        <v>1742</v>
      </c>
      <c r="E6" s="64">
        <v>1776</v>
      </c>
      <c r="F6" s="64">
        <v>1778</v>
      </c>
      <c r="G6" s="64">
        <v>1818</v>
      </c>
      <c r="H6" s="64">
        <v>1833</v>
      </c>
      <c r="I6" s="64">
        <v>1822</v>
      </c>
      <c r="J6" s="64">
        <v>1791</v>
      </c>
      <c r="K6" s="64">
        <v>1855</v>
      </c>
      <c r="L6" s="64">
        <v>1846</v>
      </c>
      <c r="M6" s="65">
        <v>1833</v>
      </c>
      <c r="N6" s="63">
        <f t="shared" ref="N6:N101" si="0">IF(SUM(B6:M6)&gt;0,AVERAGE(B6:M6),"0")</f>
        <v>1798.25</v>
      </c>
    </row>
    <row r="7" spans="1:14" ht="12" customHeight="1" x14ac:dyDescent="0.2">
      <c r="A7" s="62" t="str">
        <f>'Pregnant Women Participating'!A7</f>
        <v>Maine</v>
      </c>
      <c r="B7" s="63">
        <v>934</v>
      </c>
      <c r="C7" s="64">
        <v>915</v>
      </c>
      <c r="D7" s="64">
        <v>905</v>
      </c>
      <c r="E7" s="64">
        <v>913</v>
      </c>
      <c r="F7" s="64">
        <v>922</v>
      </c>
      <c r="G7" s="64">
        <v>931</v>
      </c>
      <c r="H7" s="64">
        <v>942</v>
      </c>
      <c r="I7" s="64">
        <v>958</v>
      </c>
      <c r="J7" s="64">
        <v>958</v>
      </c>
      <c r="K7" s="64">
        <v>972</v>
      </c>
      <c r="L7" s="64">
        <v>1009</v>
      </c>
      <c r="M7" s="65">
        <v>1017</v>
      </c>
      <c r="N7" s="63">
        <f t="shared" si="0"/>
        <v>948</v>
      </c>
    </row>
    <row r="8" spans="1:14" ht="12" customHeight="1" x14ac:dyDescent="0.2">
      <c r="A8" s="62" t="str">
        <f>'Pregnant Women Participating'!A8</f>
        <v>Massachusetts</v>
      </c>
      <c r="B8" s="63">
        <v>4122</v>
      </c>
      <c r="C8" s="64">
        <v>4058</v>
      </c>
      <c r="D8" s="64">
        <v>3979</v>
      </c>
      <c r="E8" s="64">
        <v>4112</v>
      </c>
      <c r="F8" s="64">
        <v>4129</v>
      </c>
      <c r="G8" s="64">
        <v>4219</v>
      </c>
      <c r="H8" s="64">
        <v>4066</v>
      </c>
      <c r="I8" s="64">
        <v>4219</v>
      </c>
      <c r="J8" s="64">
        <v>4133</v>
      </c>
      <c r="K8" s="64">
        <v>4105</v>
      </c>
      <c r="L8" s="64">
        <v>4163</v>
      </c>
      <c r="M8" s="65">
        <v>4199</v>
      </c>
      <c r="N8" s="63">
        <f t="shared" si="0"/>
        <v>4125.333333333333</v>
      </c>
    </row>
    <row r="9" spans="1:14" ht="12" customHeight="1" x14ac:dyDescent="0.2">
      <c r="A9" s="62" t="str">
        <f>'Pregnant Women Participating'!A9</f>
        <v>New Hampshire</v>
      </c>
      <c r="B9" s="63">
        <v>605</v>
      </c>
      <c r="C9" s="64">
        <v>601</v>
      </c>
      <c r="D9" s="64">
        <v>618</v>
      </c>
      <c r="E9" s="64">
        <v>620</v>
      </c>
      <c r="F9" s="64">
        <v>611</v>
      </c>
      <c r="G9" s="64">
        <v>625</v>
      </c>
      <c r="H9" s="64">
        <v>628</v>
      </c>
      <c r="I9" s="64">
        <v>605</v>
      </c>
      <c r="J9" s="64">
        <v>612</v>
      </c>
      <c r="K9" s="64">
        <v>612</v>
      </c>
      <c r="L9" s="64">
        <v>609</v>
      </c>
      <c r="M9" s="65">
        <v>625</v>
      </c>
      <c r="N9" s="63">
        <f t="shared" si="0"/>
        <v>614.25</v>
      </c>
    </row>
    <row r="10" spans="1:14" ht="12" customHeight="1" x14ac:dyDescent="0.2">
      <c r="A10" s="62" t="str">
        <f>'Pregnant Women Participating'!A10</f>
        <v>New York</v>
      </c>
      <c r="B10" s="63">
        <v>14117</v>
      </c>
      <c r="C10" s="64">
        <v>13961</v>
      </c>
      <c r="D10" s="64">
        <v>13993</v>
      </c>
      <c r="E10" s="64">
        <v>14236</v>
      </c>
      <c r="F10" s="64">
        <v>14299</v>
      </c>
      <c r="G10" s="64">
        <v>14563</v>
      </c>
      <c r="H10" s="64">
        <v>14660</v>
      </c>
      <c r="I10" s="64">
        <v>14764</v>
      </c>
      <c r="J10" s="64">
        <v>14672</v>
      </c>
      <c r="K10" s="64">
        <v>14889</v>
      </c>
      <c r="L10" s="64">
        <v>14822</v>
      </c>
      <c r="M10" s="65">
        <v>14777</v>
      </c>
      <c r="N10" s="63">
        <f t="shared" si="0"/>
        <v>14479.416666666666</v>
      </c>
    </row>
    <row r="11" spans="1:14" ht="12" customHeight="1" x14ac:dyDescent="0.2">
      <c r="A11" s="62" t="str">
        <f>'Pregnant Women Participating'!A11</f>
        <v>Rhode Island</v>
      </c>
      <c r="B11" s="63">
        <v>469</v>
      </c>
      <c r="C11" s="64">
        <v>475</v>
      </c>
      <c r="D11" s="64">
        <v>476</v>
      </c>
      <c r="E11" s="64">
        <v>495</v>
      </c>
      <c r="F11" s="64">
        <v>505</v>
      </c>
      <c r="G11" s="64">
        <v>511</v>
      </c>
      <c r="H11" s="64">
        <v>510</v>
      </c>
      <c r="I11" s="64">
        <v>535</v>
      </c>
      <c r="J11" s="64">
        <v>552</v>
      </c>
      <c r="K11" s="64">
        <v>560</v>
      </c>
      <c r="L11" s="64">
        <v>580</v>
      </c>
      <c r="M11" s="65">
        <v>561</v>
      </c>
      <c r="N11" s="63">
        <f t="shared" si="0"/>
        <v>519.08333333333337</v>
      </c>
    </row>
    <row r="12" spans="1:14" ht="12" customHeight="1" x14ac:dyDescent="0.2">
      <c r="A12" s="62" t="str">
        <f>'Pregnant Women Participating'!A12</f>
        <v>Vermont</v>
      </c>
      <c r="B12" s="63">
        <v>685</v>
      </c>
      <c r="C12" s="64">
        <v>656</v>
      </c>
      <c r="D12" s="64">
        <v>624</v>
      </c>
      <c r="E12" s="64">
        <v>656</v>
      </c>
      <c r="F12" s="64">
        <v>661</v>
      </c>
      <c r="G12" s="64">
        <v>657</v>
      </c>
      <c r="H12" s="64">
        <v>684</v>
      </c>
      <c r="I12" s="64">
        <v>666</v>
      </c>
      <c r="J12" s="64">
        <v>681</v>
      </c>
      <c r="K12" s="64">
        <v>674</v>
      </c>
      <c r="L12" s="64">
        <v>660</v>
      </c>
      <c r="M12" s="65">
        <v>672</v>
      </c>
      <c r="N12" s="63">
        <f t="shared" si="0"/>
        <v>664.66666666666663</v>
      </c>
    </row>
    <row r="13" spans="1:14" ht="12" customHeight="1" x14ac:dyDescent="0.2">
      <c r="A13" s="62" t="str">
        <f>'Pregnant Women Participating'!A13</f>
        <v>Virgin Islands</v>
      </c>
      <c r="B13" s="63">
        <v>65</v>
      </c>
      <c r="C13" s="64">
        <v>63</v>
      </c>
      <c r="D13" s="64">
        <v>59</v>
      </c>
      <c r="E13" s="64">
        <v>66</v>
      </c>
      <c r="F13" s="64">
        <v>73</v>
      </c>
      <c r="G13" s="64">
        <v>70</v>
      </c>
      <c r="H13" s="64">
        <v>72</v>
      </c>
      <c r="I13" s="64">
        <v>79</v>
      </c>
      <c r="J13" s="64">
        <v>77</v>
      </c>
      <c r="K13" s="64">
        <v>73</v>
      </c>
      <c r="L13" s="64">
        <v>68</v>
      </c>
      <c r="M13" s="65">
        <v>68</v>
      </c>
      <c r="N13" s="63">
        <f t="shared" si="0"/>
        <v>69.416666666666671</v>
      </c>
    </row>
    <row r="14" spans="1:14" ht="12" customHeight="1" x14ac:dyDescent="0.2">
      <c r="A14" s="62" t="str">
        <f>'Pregnant Women Participating'!A14</f>
        <v>Pleasant Point, ME</v>
      </c>
      <c r="B14" s="63">
        <v>0</v>
      </c>
      <c r="C14" s="64">
        <v>1</v>
      </c>
      <c r="D14" s="64">
        <v>1</v>
      </c>
      <c r="E14" s="64">
        <v>1</v>
      </c>
      <c r="F14" s="64">
        <v>1</v>
      </c>
      <c r="G14" s="64">
        <v>2</v>
      </c>
      <c r="H14" s="64">
        <v>2</v>
      </c>
      <c r="I14" s="64">
        <v>1</v>
      </c>
      <c r="J14" s="64">
        <v>2</v>
      </c>
      <c r="K14" s="64">
        <v>2</v>
      </c>
      <c r="L14" s="64">
        <v>2</v>
      </c>
      <c r="M14" s="65">
        <v>2</v>
      </c>
      <c r="N14" s="63">
        <f t="shared" si="0"/>
        <v>1.4166666666666667</v>
      </c>
    </row>
    <row r="15" spans="1:14" s="70" customFormat="1" ht="24.75" customHeight="1" x14ac:dyDescent="0.2">
      <c r="A15" s="66" t="str">
        <f>'Pregnant Women Participating'!A15</f>
        <v>Northeast Region</v>
      </c>
      <c r="B15" s="67">
        <v>22761</v>
      </c>
      <c r="C15" s="68">
        <v>22451</v>
      </c>
      <c r="D15" s="68">
        <v>22397</v>
      </c>
      <c r="E15" s="68">
        <v>22875</v>
      </c>
      <c r="F15" s="68">
        <v>22979</v>
      </c>
      <c r="G15" s="68">
        <v>23396</v>
      </c>
      <c r="H15" s="68">
        <v>23397</v>
      </c>
      <c r="I15" s="68">
        <v>23649</v>
      </c>
      <c r="J15" s="68">
        <v>23478</v>
      </c>
      <c r="K15" s="68">
        <v>23742</v>
      </c>
      <c r="L15" s="68">
        <v>23759</v>
      </c>
      <c r="M15" s="69">
        <v>23754</v>
      </c>
      <c r="N15" s="67">
        <f t="shared" si="0"/>
        <v>23219.833333333332</v>
      </c>
    </row>
    <row r="16" spans="1:14" ht="12" customHeight="1" x14ac:dyDescent="0.2">
      <c r="A16" s="62" t="str">
        <f>'Pregnant Women Participating'!A16</f>
        <v>Delaware</v>
      </c>
      <c r="B16" s="63">
        <v>595</v>
      </c>
      <c r="C16" s="64">
        <v>597</v>
      </c>
      <c r="D16" s="64">
        <v>570</v>
      </c>
      <c r="E16" s="64">
        <v>548</v>
      </c>
      <c r="F16" s="64">
        <v>552</v>
      </c>
      <c r="G16" s="64">
        <v>570</v>
      </c>
      <c r="H16" s="64">
        <v>585</v>
      </c>
      <c r="I16" s="64">
        <v>577</v>
      </c>
      <c r="J16" s="64">
        <v>587</v>
      </c>
      <c r="K16" s="64">
        <v>607</v>
      </c>
      <c r="L16" s="64">
        <v>581</v>
      </c>
      <c r="M16" s="65">
        <v>572</v>
      </c>
      <c r="N16" s="63">
        <f t="shared" si="0"/>
        <v>578.41666666666663</v>
      </c>
    </row>
    <row r="17" spans="1:14" ht="12" customHeight="1" x14ac:dyDescent="0.2">
      <c r="A17" s="62" t="str">
        <f>'Pregnant Women Participating'!A17</f>
        <v>District of Columbia</v>
      </c>
      <c r="B17" s="63">
        <v>300</v>
      </c>
      <c r="C17" s="64">
        <v>317</v>
      </c>
      <c r="D17" s="64">
        <v>303</v>
      </c>
      <c r="E17" s="64">
        <v>311</v>
      </c>
      <c r="F17" s="64">
        <v>309</v>
      </c>
      <c r="G17" s="64">
        <v>324</v>
      </c>
      <c r="H17" s="64">
        <v>341</v>
      </c>
      <c r="I17" s="64">
        <v>325</v>
      </c>
      <c r="J17" s="64">
        <v>328</v>
      </c>
      <c r="K17" s="64">
        <v>333</v>
      </c>
      <c r="L17" s="64">
        <v>333</v>
      </c>
      <c r="M17" s="65">
        <v>322</v>
      </c>
      <c r="N17" s="63">
        <f t="shared" si="0"/>
        <v>320.5</v>
      </c>
    </row>
    <row r="18" spans="1:14" ht="12" customHeight="1" x14ac:dyDescent="0.2">
      <c r="A18" s="62" t="str">
        <f>'Pregnant Women Participating'!A18</f>
        <v>Maryland</v>
      </c>
      <c r="B18" s="63">
        <v>4584</v>
      </c>
      <c r="C18" s="64">
        <v>4394</v>
      </c>
      <c r="D18" s="64">
        <v>4354</v>
      </c>
      <c r="E18" s="64">
        <v>4387</v>
      </c>
      <c r="F18" s="64">
        <v>4421</v>
      </c>
      <c r="G18" s="64">
        <v>4600</v>
      </c>
      <c r="H18" s="64">
        <v>4710</v>
      </c>
      <c r="I18" s="64">
        <v>4748</v>
      </c>
      <c r="J18" s="64">
        <v>4790</v>
      </c>
      <c r="K18" s="64">
        <v>4903</v>
      </c>
      <c r="L18" s="64">
        <v>4854</v>
      </c>
      <c r="M18" s="65">
        <v>4897</v>
      </c>
      <c r="N18" s="63">
        <f t="shared" si="0"/>
        <v>4636.833333333333</v>
      </c>
    </row>
    <row r="19" spans="1:14" ht="12" customHeight="1" x14ac:dyDescent="0.2">
      <c r="A19" s="62" t="str">
        <f>'Pregnant Women Participating'!A19</f>
        <v>New Jersey</v>
      </c>
      <c r="B19" s="63">
        <v>5739</v>
      </c>
      <c r="C19" s="64">
        <v>5724</v>
      </c>
      <c r="D19" s="64">
        <v>5628</v>
      </c>
      <c r="E19" s="64">
        <v>5744</v>
      </c>
      <c r="F19" s="64">
        <v>5946</v>
      </c>
      <c r="G19" s="64">
        <v>5997</v>
      </c>
      <c r="H19" s="64">
        <v>6069</v>
      </c>
      <c r="I19" s="64">
        <v>6080</v>
      </c>
      <c r="J19" s="64">
        <v>6120</v>
      </c>
      <c r="K19" s="64">
        <v>6117</v>
      </c>
      <c r="L19" s="64">
        <v>6120</v>
      </c>
      <c r="M19" s="65">
        <v>6037</v>
      </c>
      <c r="N19" s="63">
        <f t="shared" si="0"/>
        <v>5943.416666666667</v>
      </c>
    </row>
    <row r="20" spans="1:14" ht="12" customHeight="1" x14ac:dyDescent="0.2">
      <c r="A20" s="62" t="str">
        <f>'Pregnant Women Participating'!A20</f>
        <v>Pennsylvania</v>
      </c>
      <c r="B20" s="63">
        <v>5968</v>
      </c>
      <c r="C20" s="64">
        <v>5881</v>
      </c>
      <c r="D20" s="64">
        <v>5722</v>
      </c>
      <c r="E20" s="64">
        <v>5774</v>
      </c>
      <c r="F20" s="64">
        <v>5769</v>
      </c>
      <c r="G20" s="64">
        <v>5815</v>
      </c>
      <c r="H20" s="64">
        <v>5920</v>
      </c>
      <c r="I20" s="64">
        <v>5944</v>
      </c>
      <c r="J20" s="64">
        <v>5902</v>
      </c>
      <c r="K20" s="64">
        <v>5906</v>
      </c>
      <c r="L20" s="64">
        <v>5861</v>
      </c>
      <c r="M20" s="65">
        <v>5953</v>
      </c>
      <c r="N20" s="63">
        <f t="shared" si="0"/>
        <v>5867.916666666667</v>
      </c>
    </row>
    <row r="21" spans="1:14" ht="12" customHeight="1" x14ac:dyDescent="0.2">
      <c r="A21" s="62" t="str">
        <f>'Pregnant Women Participating'!A21</f>
        <v>Puerto Rico</v>
      </c>
      <c r="B21" s="63">
        <v>2619</v>
      </c>
      <c r="C21" s="64">
        <v>2533</v>
      </c>
      <c r="D21" s="64">
        <v>2496</v>
      </c>
      <c r="E21" s="64">
        <v>2473</v>
      </c>
      <c r="F21" s="64">
        <v>2503</v>
      </c>
      <c r="G21" s="64">
        <v>2485</v>
      </c>
      <c r="H21" s="64">
        <v>2489</v>
      </c>
      <c r="I21" s="64">
        <v>2528</v>
      </c>
      <c r="J21" s="64">
        <v>2525</v>
      </c>
      <c r="K21" s="64">
        <v>2489</v>
      </c>
      <c r="L21" s="64">
        <v>2465</v>
      </c>
      <c r="M21" s="65">
        <v>2479</v>
      </c>
      <c r="N21" s="63">
        <f t="shared" si="0"/>
        <v>2507</v>
      </c>
    </row>
    <row r="22" spans="1:14" ht="12" customHeight="1" x14ac:dyDescent="0.2">
      <c r="A22" s="62" t="str">
        <f>'Pregnant Women Participating'!A22</f>
        <v>Virginia</v>
      </c>
      <c r="B22" s="63">
        <v>3594</v>
      </c>
      <c r="C22" s="64">
        <v>3513</v>
      </c>
      <c r="D22" s="64">
        <v>3497</v>
      </c>
      <c r="E22" s="64">
        <v>3521</v>
      </c>
      <c r="F22" s="64">
        <v>3462</v>
      </c>
      <c r="G22" s="64">
        <v>3584</v>
      </c>
      <c r="H22" s="64">
        <v>3704</v>
      </c>
      <c r="I22" s="64">
        <v>3715</v>
      </c>
      <c r="J22" s="64">
        <v>3749</v>
      </c>
      <c r="K22" s="64">
        <v>3770</v>
      </c>
      <c r="L22" s="64">
        <v>3777</v>
      </c>
      <c r="M22" s="65">
        <v>3761</v>
      </c>
      <c r="N22" s="63">
        <f t="shared" si="0"/>
        <v>3637.25</v>
      </c>
    </row>
    <row r="23" spans="1:14" ht="12" customHeight="1" x14ac:dyDescent="0.2">
      <c r="A23" s="62" t="str">
        <f>'Pregnant Women Participating'!A23</f>
        <v>West Virginia</v>
      </c>
      <c r="B23" s="63">
        <v>1258</v>
      </c>
      <c r="C23" s="64">
        <v>1222</v>
      </c>
      <c r="D23" s="64">
        <v>1179</v>
      </c>
      <c r="E23" s="64">
        <v>1209</v>
      </c>
      <c r="F23" s="64">
        <v>1211</v>
      </c>
      <c r="G23" s="64">
        <v>1228</v>
      </c>
      <c r="H23" s="64">
        <v>1283</v>
      </c>
      <c r="I23" s="64">
        <v>1330</v>
      </c>
      <c r="J23" s="64">
        <v>1330</v>
      </c>
      <c r="K23" s="64">
        <v>1386</v>
      </c>
      <c r="L23" s="64">
        <v>1390</v>
      </c>
      <c r="M23" s="65">
        <v>1407</v>
      </c>
      <c r="N23" s="63">
        <f t="shared" si="0"/>
        <v>1286.0833333333333</v>
      </c>
    </row>
    <row r="24" spans="1:14" s="70" customFormat="1" ht="24.75" customHeight="1" x14ac:dyDescent="0.2">
      <c r="A24" s="66" t="str">
        <f>'Pregnant Women Participating'!A24</f>
        <v>Mid-Atlantic Region</v>
      </c>
      <c r="B24" s="67">
        <v>24657</v>
      </c>
      <c r="C24" s="68">
        <v>24181</v>
      </c>
      <c r="D24" s="68">
        <v>23749</v>
      </c>
      <c r="E24" s="68">
        <v>23967</v>
      </c>
      <c r="F24" s="68">
        <v>24173</v>
      </c>
      <c r="G24" s="68">
        <v>24603</v>
      </c>
      <c r="H24" s="68">
        <v>25101</v>
      </c>
      <c r="I24" s="68">
        <v>25247</v>
      </c>
      <c r="J24" s="68">
        <v>25331</v>
      </c>
      <c r="K24" s="68">
        <v>25511</v>
      </c>
      <c r="L24" s="68">
        <v>25381</v>
      </c>
      <c r="M24" s="69">
        <v>25428</v>
      </c>
      <c r="N24" s="67">
        <f t="shared" si="0"/>
        <v>24777.416666666668</v>
      </c>
    </row>
    <row r="25" spans="1:14" ht="12" customHeight="1" x14ac:dyDescent="0.2">
      <c r="A25" s="62" t="str">
        <f>'Pregnant Women Participating'!A25</f>
        <v>Alabama</v>
      </c>
      <c r="B25" s="63">
        <v>2442</v>
      </c>
      <c r="C25" s="64">
        <v>2403</v>
      </c>
      <c r="D25" s="64">
        <v>2351</v>
      </c>
      <c r="E25" s="64">
        <v>2364</v>
      </c>
      <c r="F25" s="64">
        <v>2456</v>
      </c>
      <c r="G25" s="64">
        <v>2515</v>
      </c>
      <c r="H25" s="64">
        <v>2527</v>
      </c>
      <c r="I25" s="64">
        <v>2573</v>
      </c>
      <c r="J25" s="64">
        <v>2565</v>
      </c>
      <c r="K25" s="64">
        <v>2613</v>
      </c>
      <c r="L25" s="64">
        <v>2615</v>
      </c>
      <c r="M25" s="65">
        <v>2586</v>
      </c>
      <c r="N25" s="63">
        <f t="shared" si="0"/>
        <v>2500.8333333333335</v>
      </c>
    </row>
    <row r="26" spans="1:14" ht="12" customHeight="1" x14ac:dyDescent="0.2">
      <c r="A26" s="62" t="str">
        <f>'Pregnant Women Participating'!A26</f>
        <v>Florida</v>
      </c>
      <c r="B26" s="63">
        <v>14963</v>
      </c>
      <c r="C26" s="64">
        <v>14737</v>
      </c>
      <c r="D26" s="64">
        <v>14602</v>
      </c>
      <c r="E26" s="64">
        <v>14858</v>
      </c>
      <c r="F26" s="64">
        <v>15159</v>
      </c>
      <c r="G26" s="64">
        <v>15342</v>
      </c>
      <c r="H26" s="64">
        <v>15603</v>
      </c>
      <c r="I26" s="64">
        <v>15739</v>
      </c>
      <c r="J26" s="64">
        <v>15776</v>
      </c>
      <c r="K26" s="64">
        <v>15756</v>
      </c>
      <c r="L26" s="64">
        <v>15682</v>
      </c>
      <c r="M26" s="65">
        <v>15506</v>
      </c>
      <c r="N26" s="63">
        <f t="shared" si="0"/>
        <v>15310.25</v>
      </c>
    </row>
    <row r="27" spans="1:14" ht="12" customHeight="1" x14ac:dyDescent="0.2">
      <c r="A27" s="62" t="str">
        <f>'Pregnant Women Participating'!A27</f>
        <v>Georgia</v>
      </c>
      <c r="B27" s="63">
        <v>7276</v>
      </c>
      <c r="C27" s="64">
        <v>7241</v>
      </c>
      <c r="D27" s="64">
        <v>7236</v>
      </c>
      <c r="E27" s="64">
        <v>7303</v>
      </c>
      <c r="F27" s="64">
        <v>7441</v>
      </c>
      <c r="G27" s="64">
        <v>7675</v>
      </c>
      <c r="H27" s="64">
        <v>7735</v>
      </c>
      <c r="I27" s="64">
        <v>7789</v>
      </c>
      <c r="J27" s="64">
        <v>7747</v>
      </c>
      <c r="K27" s="64">
        <v>7915</v>
      </c>
      <c r="L27" s="64">
        <v>8012</v>
      </c>
      <c r="M27" s="65">
        <v>8098</v>
      </c>
      <c r="N27" s="63">
        <f t="shared" si="0"/>
        <v>7622.333333333333</v>
      </c>
    </row>
    <row r="28" spans="1:14" ht="12" customHeight="1" x14ac:dyDescent="0.2">
      <c r="A28" s="62" t="str">
        <f>'Pregnant Women Participating'!A28</f>
        <v>Kentucky</v>
      </c>
      <c r="B28" s="63">
        <v>2751</v>
      </c>
      <c r="C28" s="64">
        <v>2758</v>
      </c>
      <c r="D28" s="64">
        <v>2740</v>
      </c>
      <c r="E28" s="64">
        <v>2768</v>
      </c>
      <c r="F28" s="64">
        <v>2763</v>
      </c>
      <c r="G28" s="64">
        <v>2767</v>
      </c>
      <c r="H28" s="64">
        <v>2856</v>
      </c>
      <c r="I28" s="64">
        <v>2793</v>
      </c>
      <c r="J28" s="64">
        <v>2801</v>
      </c>
      <c r="K28" s="64">
        <v>2891</v>
      </c>
      <c r="L28" s="64">
        <v>2936</v>
      </c>
      <c r="M28" s="65">
        <v>2929</v>
      </c>
      <c r="N28" s="63">
        <f t="shared" si="0"/>
        <v>2812.75</v>
      </c>
    </row>
    <row r="29" spans="1:14" ht="12" customHeight="1" x14ac:dyDescent="0.2">
      <c r="A29" s="62" t="str">
        <f>'Pregnant Women Participating'!A29</f>
        <v>Mississippi</v>
      </c>
      <c r="B29" s="63">
        <v>1048</v>
      </c>
      <c r="C29" s="64">
        <v>1040</v>
      </c>
      <c r="D29" s="64">
        <v>1022</v>
      </c>
      <c r="E29" s="64">
        <v>1047</v>
      </c>
      <c r="F29" s="64">
        <v>1047</v>
      </c>
      <c r="G29" s="64">
        <v>1102</v>
      </c>
      <c r="H29" s="64">
        <v>1114</v>
      </c>
      <c r="I29" s="64">
        <v>1146</v>
      </c>
      <c r="J29" s="64">
        <v>1140</v>
      </c>
      <c r="K29" s="64">
        <v>1136</v>
      </c>
      <c r="L29" s="64">
        <v>1123</v>
      </c>
      <c r="M29" s="65">
        <v>1145</v>
      </c>
      <c r="N29" s="63">
        <f t="shared" si="0"/>
        <v>1092.5</v>
      </c>
    </row>
    <row r="30" spans="1:14" ht="12" customHeight="1" x14ac:dyDescent="0.2">
      <c r="A30" s="62" t="str">
        <f>'Pregnant Women Participating'!A30</f>
        <v>North Carolina</v>
      </c>
      <c r="B30" s="63">
        <v>9826</v>
      </c>
      <c r="C30" s="64">
        <v>9718</v>
      </c>
      <c r="D30" s="64">
        <v>9658</v>
      </c>
      <c r="E30" s="64">
        <v>9763</v>
      </c>
      <c r="F30" s="64">
        <v>9815</v>
      </c>
      <c r="G30" s="64">
        <v>10132</v>
      </c>
      <c r="H30" s="64">
        <v>10171</v>
      </c>
      <c r="I30" s="64">
        <v>10324</v>
      </c>
      <c r="J30" s="64">
        <v>10366</v>
      </c>
      <c r="K30" s="64">
        <v>10474</v>
      </c>
      <c r="L30" s="64">
        <v>10518</v>
      </c>
      <c r="M30" s="65">
        <v>10505</v>
      </c>
      <c r="N30" s="63">
        <f t="shared" si="0"/>
        <v>10105.833333333334</v>
      </c>
    </row>
    <row r="31" spans="1:14" ht="12" customHeight="1" x14ac:dyDescent="0.2">
      <c r="A31" s="62" t="str">
        <f>'Pregnant Women Participating'!A31</f>
        <v>South Carolina</v>
      </c>
      <c r="B31" s="63">
        <v>2687</v>
      </c>
      <c r="C31" s="64">
        <v>2615</v>
      </c>
      <c r="D31" s="64">
        <v>2554</v>
      </c>
      <c r="E31" s="64">
        <v>2571</v>
      </c>
      <c r="F31" s="64">
        <v>2644</v>
      </c>
      <c r="G31" s="64">
        <v>2703</v>
      </c>
      <c r="H31" s="64">
        <v>2802</v>
      </c>
      <c r="I31" s="64">
        <v>2788</v>
      </c>
      <c r="J31" s="64">
        <v>2763</v>
      </c>
      <c r="K31" s="64">
        <v>2791</v>
      </c>
      <c r="L31" s="64">
        <v>2728</v>
      </c>
      <c r="M31" s="65">
        <v>2717</v>
      </c>
      <c r="N31" s="63">
        <f t="shared" si="0"/>
        <v>2696.9166666666665</v>
      </c>
    </row>
    <row r="32" spans="1:14" ht="12" customHeight="1" x14ac:dyDescent="0.2">
      <c r="A32" s="62" t="str">
        <f>'Pregnant Women Participating'!A32</f>
        <v>Tennessee</v>
      </c>
      <c r="B32" s="63">
        <v>5041</v>
      </c>
      <c r="C32" s="64">
        <v>5027</v>
      </c>
      <c r="D32" s="64">
        <v>5084</v>
      </c>
      <c r="E32" s="64">
        <v>5217</v>
      </c>
      <c r="F32" s="64">
        <v>5362</v>
      </c>
      <c r="G32" s="64">
        <v>5523</v>
      </c>
      <c r="H32" s="64">
        <v>5661</v>
      </c>
      <c r="I32" s="64">
        <v>5690</v>
      </c>
      <c r="J32" s="64">
        <v>5607</v>
      </c>
      <c r="K32" s="64">
        <v>5610</v>
      </c>
      <c r="L32" s="64">
        <v>5548</v>
      </c>
      <c r="M32" s="65">
        <v>5629</v>
      </c>
      <c r="N32" s="63">
        <f t="shared" si="0"/>
        <v>5416.583333333333</v>
      </c>
    </row>
    <row r="33" spans="1:14" ht="12" customHeight="1" x14ac:dyDescent="0.2">
      <c r="A33" s="62" t="str">
        <f>'Pregnant Women Participating'!A33</f>
        <v>Choctaw Indians, MS</v>
      </c>
      <c r="B33" s="63">
        <v>7</v>
      </c>
      <c r="C33" s="64">
        <v>7</v>
      </c>
      <c r="D33" s="64">
        <v>7</v>
      </c>
      <c r="E33" s="64">
        <v>6</v>
      </c>
      <c r="F33" s="64">
        <v>8</v>
      </c>
      <c r="G33" s="64">
        <v>7</v>
      </c>
      <c r="H33" s="64">
        <v>6</v>
      </c>
      <c r="I33" s="64">
        <v>5</v>
      </c>
      <c r="J33" s="64">
        <v>7</v>
      </c>
      <c r="K33" s="64">
        <v>6</v>
      </c>
      <c r="L33" s="64">
        <v>5</v>
      </c>
      <c r="M33" s="65">
        <v>4</v>
      </c>
      <c r="N33" s="63">
        <f t="shared" si="0"/>
        <v>6.25</v>
      </c>
    </row>
    <row r="34" spans="1:14" ht="12" customHeight="1" x14ac:dyDescent="0.2">
      <c r="A34" s="62" t="str">
        <f>'Pregnant Women Participating'!A34</f>
        <v>Eastern Cherokee, NC</v>
      </c>
      <c r="B34" s="63">
        <v>27</v>
      </c>
      <c r="C34" s="64">
        <v>27</v>
      </c>
      <c r="D34" s="64">
        <v>27</v>
      </c>
      <c r="E34" s="64">
        <v>29</v>
      </c>
      <c r="F34" s="64">
        <v>29</v>
      </c>
      <c r="G34" s="64">
        <v>33</v>
      </c>
      <c r="H34" s="64">
        <v>31</v>
      </c>
      <c r="I34" s="64">
        <v>33</v>
      </c>
      <c r="J34" s="64">
        <v>33</v>
      </c>
      <c r="K34" s="64">
        <v>28</v>
      </c>
      <c r="L34" s="64">
        <v>28</v>
      </c>
      <c r="M34" s="65">
        <v>31</v>
      </c>
      <c r="N34" s="63">
        <f t="shared" si="0"/>
        <v>29.666666666666668</v>
      </c>
    </row>
    <row r="35" spans="1:14" s="70" customFormat="1" ht="24.75" customHeight="1" x14ac:dyDescent="0.2">
      <c r="A35" s="66" t="str">
        <f>'Pregnant Women Participating'!A35</f>
        <v>Southeast Region</v>
      </c>
      <c r="B35" s="67">
        <v>46068</v>
      </c>
      <c r="C35" s="68">
        <v>45573</v>
      </c>
      <c r="D35" s="68">
        <v>45281</v>
      </c>
      <c r="E35" s="68">
        <v>45926</v>
      </c>
      <c r="F35" s="68">
        <v>46724</v>
      </c>
      <c r="G35" s="68">
        <v>47799</v>
      </c>
      <c r="H35" s="68">
        <v>48506</v>
      </c>
      <c r="I35" s="68">
        <v>48880</v>
      </c>
      <c r="J35" s="68">
        <v>48805</v>
      </c>
      <c r="K35" s="68">
        <v>49220</v>
      </c>
      <c r="L35" s="68">
        <v>49195</v>
      </c>
      <c r="M35" s="69">
        <v>49150</v>
      </c>
      <c r="N35" s="67">
        <f t="shared" si="0"/>
        <v>47593.916666666664</v>
      </c>
    </row>
    <row r="36" spans="1:14" ht="12" customHeight="1" x14ac:dyDescent="0.2">
      <c r="A36" s="62" t="str">
        <f>'Pregnant Women Participating'!A36</f>
        <v>Illinois</v>
      </c>
      <c r="B36" s="63">
        <v>5176</v>
      </c>
      <c r="C36" s="64">
        <v>5102</v>
      </c>
      <c r="D36" s="64">
        <v>5069</v>
      </c>
      <c r="E36" s="64">
        <v>5200</v>
      </c>
      <c r="F36" s="64">
        <v>5196</v>
      </c>
      <c r="G36" s="64">
        <v>5254</v>
      </c>
      <c r="H36" s="64">
        <v>5365</v>
      </c>
      <c r="I36" s="64">
        <v>5416</v>
      </c>
      <c r="J36" s="64">
        <v>5458</v>
      </c>
      <c r="K36" s="64">
        <v>5466</v>
      </c>
      <c r="L36" s="64">
        <v>5457</v>
      </c>
      <c r="M36" s="65">
        <v>5482</v>
      </c>
      <c r="N36" s="63">
        <f t="shared" si="0"/>
        <v>5303.416666666667</v>
      </c>
    </row>
    <row r="37" spans="1:14" ht="12" customHeight="1" x14ac:dyDescent="0.2">
      <c r="A37" s="62" t="str">
        <f>'Pregnant Women Participating'!A37</f>
        <v>Indiana</v>
      </c>
      <c r="B37" s="63">
        <v>6507</v>
      </c>
      <c r="C37" s="64">
        <v>6385</v>
      </c>
      <c r="D37" s="64">
        <v>6354</v>
      </c>
      <c r="E37" s="64">
        <v>6475</v>
      </c>
      <c r="F37" s="64">
        <v>6585</v>
      </c>
      <c r="G37" s="64">
        <v>6621</v>
      </c>
      <c r="H37" s="64">
        <v>6718</v>
      </c>
      <c r="I37" s="64">
        <v>6752</v>
      </c>
      <c r="J37" s="64">
        <v>6744</v>
      </c>
      <c r="K37" s="64">
        <v>6719</v>
      </c>
      <c r="L37" s="64">
        <v>6686</v>
      </c>
      <c r="M37" s="65">
        <v>6685</v>
      </c>
      <c r="N37" s="63">
        <f t="shared" si="0"/>
        <v>6602.583333333333</v>
      </c>
    </row>
    <row r="38" spans="1:14" ht="12" customHeight="1" x14ac:dyDescent="0.2">
      <c r="A38" s="62" t="str">
        <f>'Pregnant Women Participating'!A38</f>
        <v>Iowa</v>
      </c>
      <c r="B38" s="63">
        <v>2619</v>
      </c>
      <c r="C38" s="64">
        <v>2580</v>
      </c>
      <c r="D38" s="64">
        <v>2529</v>
      </c>
      <c r="E38" s="64">
        <v>2489</v>
      </c>
      <c r="F38" s="64">
        <v>2476</v>
      </c>
      <c r="G38" s="64">
        <v>2496</v>
      </c>
      <c r="H38" s="64">
        <v>2565</v>
      </c>
      <c r="I38" s="64">
        <v>2519</v>
      </c>
      <c r="J38" s="64">
        <v>2437</v>
      </c>
      <c r="K38" s="64">
        <v>2458</v>
      </c>
      <c r="L38" s="64">
        <v>2392</v>
      </c>
      <c r="M38" s="65">
        <v>2359</v>
      </c>
      <c r="N38" s="63">
        <f t="shared" si="0"/>
        <v>2493.25</v>
      </c>
    </row>
    <row r="39" spans="1:14" ht="12" customHeight="1" x14ac:dyDescent="0.2">
      <c r="A39" s="62" t="str">
        <f>'Pregnant Women Participating'!A39</f>
        <v>Michigan</v>
      </c>
      <c r="B39" s="63">
        <v>7755</v>
      </c>
      <c r="C39" s="64">
        <v>7669</v>
      </c>
      <c r="D39" s="64">
        <v>7528</v>
      </c>
      <c r="E39" s="64">
        <v>7642</v>
      </c>
      <c r="F39" s="64">
        <v>7564</v>
      </c>
      <c r="G39" s="64">
        <v>7638</v>
      </c>
      <c r="H39" s="64">
        <v>7799</v>
      </c>
      <c r="I39" s="64">
        <v>7770</v>
      </c>
      <c r="J39" s="64">
        <v>7781</v>
      </c>
      <c r="K39" s="64">
        <v>7874</v>
      </c>
      <c r="L39" s="64">
        <v>7904</v>
      </c>
      <c r="M39" s="65">
        <v>7904</v>
      </c>
      <c r="N39" s="63">
        <f t="shared" si="0"/>
        <v>7735.666666666667</v>
      </c>
    </row>
    <row r="40" spans="1:14" ht="12" customHeight="1" x14ac:dyDescent="0.2">
      <c r="A40" s="62" t="str">
        <f>'Pregnant Women Participating'!A40</f>
        <v>Minnesota</v>
      </c>
      <c r="B40" s="63">
        <v>4523</v>
      </c>
      <c r="C40" s="64">
        <v>4431</v>
      </c>
      <c r="D40" s="64">
        <v>4399</v>
      </c>
      <c r="E40" s="64">
        <v>4496</v>
      </c>
      <c r="F40" s="64">
        <v>4482</v>
      </c>
      <c r="G40" s="64">
        <v>4536</v>
      </c>
      <c r="H40" s="64">
        <v>4556</v>
      </c>
      <c r="I40" s="64">
        <v>4589</v>
      </c>
      <c r="J40" s="64">
        <v>4631</v>
      </c>
      <c r="K40" s="64">
        <v>4729</v>
      </c>
      <c r="L40" s="64">
        <v>4836</v>
      </c>
      <c r="M40" s="65">
        <v>4863</v>
      </c>
      <c r="N40" s="63">
        <f t="shared" si="0"/>
        <v>4589.25</v>
      </c>
    </row>
    <row r="41" spans="1:14" ht="12" customHeight="1" x14ac:dyDescent="0.2">
      <c r="A41" s="62" t="str">
        <f>'Pregnant Women Participating'!A41</f>
        <v>Ohio</v>
      </c>
      <c r="B41" s="63">
        <v>6096</v>
      </c>
      <c r="C41" s="64">
        <v>6129</v>
      </c>
      <c r="D41" s="64">
        <v>6031</v>
      </c>
      <c r="E41" s="64">
        <v>6016</v>
      </c>
      <c r="F41" s="64">
        <v>6079</v>
      </c>
      <c r="G41" s="64">
        <v>6087</v>
      </c>
      <c r="H41" s="64">
        <v>6213</v>
      </c>
      <c r="I41" s="64">
        <v>6214</v>
      </c>
      <c r="J41" s="64">
        <v>6251</v>
      </c>
      <c r="K41" s="64">
        <v>6210</v>
      </c>
      <c r="L41" s="64">
        <v>6114</v>
      </c>
      <c r="M41" s="65">
        <v>6287</v>
      </c>
      <c r="N41" s="63">
        <f t="shared" si="0"/>
        <v>6143.916666666667</v>
      </c>
    </row>
    <row r="42" spans="1:14" ht="12" customHeight="1" x14ac:dyDescent="0.2">
      <c r="A42" s="62" t="str">
        <f>'Pregnant Women Participating'!A42</f>
        <v>Wisconsin</v>
      </c>
      <c r="B42" s="63">
        <v>3811</v>
      </c>
      <c r="C42" s="64">
        <v>3762</v>
      </c>
      <c r="D42" s="64">
        <v>3691</v>
      </c>
      <c r="E42" s="64">
        <v>3773</v>
      </c>
      <c r="F42" s="64">
        <v>3837</v>
      </c>
      <c r="G42" s="64">
        <v>3835</v>
      </c>
      <c r="H42" s="64">
        <v>3840</v>
      </c>
      <c r="I42" s="64">
        <v>3891</v>
      </c>
      <c r="J42" s="64">
        <v>3905</v>
      </c>
      <c r="K42" s="64">
        <v>3895</v>
      </c>
      <c r="L42" s="64">
        <v>3924</v>
      </c>
      <c r="M42" s="65">
        <v>3996</v>
      </c>
      <c r="N42" s="63">
        <f t="shared" si="0"/>
        <v>3846.6666666666665</v>
      </c>
    </row>
    <row r="43" spans="1:14" s="70" customFormat="1" ht="24.75" customHeight="1" x14ac:dyDescent="0.2">
      <c r="A43" s="66" t="str">
        <f>'Pregnant Women Participating'!A43</f>
        <v>Midwest Region</v>
      </c>
      <c r="B43" s="67">
        <v>36487</v>
      </c>
      <c r="C43" s="68">
        <v>36058</v>
      </c>
      <c r="D43" s="68">
        <v>35601</v>
      </c>
      <c r="E43" s="68">
        <v>36091</v>
      </c>
      <c r="F43" s="68">
        <v>36219</v>
      </c>
      <c r="G43" s="68">
        <v>36467</v>
      </c>
      <c r="H43" s="68">
        <v>37056</v>
      </c>
      <c r="I43" s="68">
        <v>37151</v>
      </c>
      <c r="J43" s="68">
        <v>37207</v>
      </c>
      <c r="K43" s="68">
        <v>37351</v>
      </c>
      <c r="L43" s="68">
        <v>37313</v>
      </c>
      <c r="M43" s="69">
        <v>37576</v>
      </c>
      <c r="N43" s="67">
        <f t="shared" si="0"/>
        <v>36714.75</v>
      </c>
    </row>
    <row r="44" spans="1:14" ht="12" customHeight="1" x14ac:dyDescent="0.2">
      <c r="A44" s="62" t="str">
        <f>'Pregnant Women Participating'!A44</f>
        <v>Arizona</v>
      </c>
      <c r="B44" s="63">
        <v>4674</v>
      </c>
      <c r="C44" s="64">
        <v>4620</v>
      </c>
      <c r="D44" s="64">
        <v>4564</v>
      </c>
      <c r="E44" s="64">
        <v>4665</v>
      </c>
      <c r="F44" s="64">
        <v>4660</v>
      </c>
      <c r="G44" s="64">
        <v>4697</v>
      </c>
      <c r="H44" s="64">
        <v>4689</v>
      </c>
      <c r="I44" s="64">
        <v>4771</v>
      </c>
      <c r="J44" s="64">
        <v>4724</v>
      </c>
      <c r="K44" s="64">
        <v>4784</v>
      </c>
      <c r="L44" s="64">
        <v>4749</v>
      </c>
      <c r="M44" s="65">
        <v>4738</v>
      </c>
      <c r="N44" s="63">
        <f t="shared" si="0"/>
        <v>4694.583333333333</v>
      </c>
    </row>
    <row r="45" spans="1:14" ht="12" customHeight="1" x14ac:dyDescent="0.2">
      <c r="A45" s="62" t="str">
        <f>'Pregnant Women Participating'!A45</f>
        <v>Arkansas</v>
      </c>
      <c r="B45" s="63">
        <v>2195</v>
      </c>
      <c r="C45" s="64">
        <v>2137</v>
      </c>
      <c r="D45" s="64">
        <v>2101</v>
      </c>
      <c r="E45" s="64">
        <v>2152</v>
      </c>
      <c r="F45" s="64">
        <v>2187</v>
      </c>
      <c r="G45" s="64">
        <v>2229</v>
      </c>
      <c r="H45" s="64">
        <v>2257</v>
      </c>
      <c r="I45" s="64">
        <v>2218</v>
      </c>
      <c r="J45" s="64">
        <v>2263</v>
      </c>
      <c r="K45" s="64">
        <v>2295</v>
      </c>
      <c r="L45" s="64">
        <v>2301</v>
      </c>
      <c r="M45" s="65">
        <v>2318</v>
      </c>
      <c r="N45" s="63">
        <f t="shared" si="0"/>
        <v>2221.0833333333335</v>
      </c>
    </row>
    <row r="46" spans="1:14" ht="12" customHeight="1" x14ac:dyDescent="0.2">
      <c r="A46" s="62" t="str">
        <f>'Pregnant Women Participating'!A46</f>
        <v>Louisiana</v>
      </c>
      <c r="B46" s="63">
        <v>2390</v>
      </c>
      <c r="C46" s="64">
        <v>2349</v>
      </c>
      <c r="D46" s="64">
        <v>2330</v>
      </c>
      <c r="E46" s="64">
        <v>2335</v>
      </c>
      <c r="F46" s="64">
        <v>2383</v>
      </c>
      <c r="G46" s="64">
        <v>2388</v>
      </c>
      <c r="H46" s="64">
        <v>2481</v>
      </c>
      <c r="I46" s="64">
        <v>2508</v>
      </c>
      <c r="J46" s="64">
        <v>2576</v>
      </c>
      <c r="K46" s="64">
        <v>2564</v>
      </c>
      <c r="L46" s="64">
        <v>2597</v>
      </c>
      <c r="M46" s="65">
        <v>2587</v>
      </c>
      <c r="N46" s="63">
        <f t="shared" si="0"/>
        <v>2457.3333333333335</v>
      </c>
    </row>
    <row r="47" spans="1:14" ht="12" customHeight="1" x14ac:dyDescent="0.2">
      <c r="A47" s="62" t="str">
        <f>'Pregnant Women Participating'!A47</f>
        <v>New Mexico</v>
      </c>
      <c r="B47" s="63">
        <v>2179</v>
      </c>
      <c r="C47" s="64">
        <v>2143</v>
      </c>
      <c r="D47" s="64">
        <v>2162</v>
      </c>
      <c r="E47" s="64">
        <v>2203</v>
      </c>
      <c r="F47" s="64">
        <v>2325</v>
      </c>
      <c r="G47" s="64">
        <v>2322</v>
      </c>
      <c r="H47" s="64">
        <v>2377</v>
      </c>
      <c r="I47" s="64">
        <v>2411</v>
      </c>
      <c r="J47" s="64">
        <v>2406</v>
      </c>
      <c r="K47" s="64">
        <v>2429</v>
      </c>
      <c r="L47" s="64">
        <v>2486</v>
      </c>
      <c r="M47" s="65">
        <v>2495</v>
      </c>
      <c r="N47" s="63">
        <f t="shared" si="0"/>
        <v>2328.1666666666665</v>
      </c>
    </row>
    <row r="48" spans="1:14" ht="12" customHeight="1" x14ac:dyDescent="0.2">
      <c r="A48" s="62" t="str">
        <f>'Pregnant Women Participating'!A48</f>
        <v>Oklahoma</v>
      </c>
      <c r="B48" s="63">
        <v>3521</v>
      </c>
      <c r="C48" s="64">
        <v>3435</v>
      </c>
      <c r="D48" s="64">
        <v>3378</v>
      </c>
      <c r="E48" s="64">
        <v>3406</v>
      </c>
      <c r="F48" s="64">
        <v>3385</v>
      </c>
      <c r="G48" s="64">
        <v>3522</v>
      </c>
      <c r="H48" s="64">
        <v>3554</v>
      </c>
      <c r="I48" s="64">
        <v>3542</v>
      </c>
      <c r="J48" s="64">
        <v>3494</v>
      </c>
      <c r="K48" s="64">
        <v>3528</v>
      </c>
      <c r="L48" s="64">
        <v>3576</v>
      </c>
      <c r="M48" s="65">
        <v>3563</v>
      </c>
      <c r="N48" s="63">
        <f t="shared" si="0"/>
        <v>3492</v>
      </c>
    </row>
    <row r="49" spans="1:14" ht="12" customHeight="1" x14ac:dyDescent="0.2">
      <c r="A49" s="62" t="str">
        <f>'Pregnant Women Participating'!A49</f>
        <v>Texas</v>
      </c>
      <c r="B49" s="63">
        <v>21863</v>
      </c>
      <c r="C49" s="64">
        <v>21619</v>
      </c>
      <c r="D49" s="64">
        <v>21454</v>
      </c>
      <c r="E49" s="64">
        <v>21664</v>
      </c>
      <c r="F49" s="64">
        <v>22155</v>
      </c>
      <c r="G49" s="64">
        <v>22515</v>
      </c>
      <c r="H49" s="64">
        <v>22962</v>
      </c>
      <c r="I49" s="64">
        <v>23264</v>
      </c>
      <c r="J49" s="64">
        <v>23264</v>
      </c>
      <c r="K49" s="64">
        <v>23549</v>
      </c>
      <c r="L49" s="64">
        <v>23547</v>
      </c>
      <c r="M49" s="65">
        <v>23637</v>
      </c>
      <c r="N49" s="63">
        <f t="shared" si="0"/>
        <v>22624.416666666668</v>
      </c>
    </row>
    <row r="50" spans="1:14" ht="12" customHeight="1" x14ac:dyDescent="0.2">
      <c r="A50" s="62" t="str">
        <f>'Pregnant Women Participating'!A50</f>
        <v>Utah</v>
      </c>
      <c r="B50" s="63">
        <v>3475</v>
      </c>
      <c r="C50" s="64">
        <v>3489</v>
      </c>
      <c r="D50" s="64">
        <v>3469</v>
      </c>
      <c r="E50" s="64">
        <v>3525</v>
      </c>
      <c r="F50" s="64">
        <v>3529</v>
      </c>
      <c r="G50" s="64">
        <v>3587</v>
      </c>
      <c r="H50" s="64">
        <v>3567</v>
      </c>
      <c r="I50" s="64">
        <v>3524</v>
      </c>
      <c r="J50" s="64">
        <v>3471</v>
      </c>
      <c r="K50" s="64">
        <v>3356</v>
      </c>
      <c r="L50" s="64">
        <v>3250</v>
      </c>
      <c r="M50" s="65">
        <v>3162</v>
      </c>
      <c r="N50" s="63">
        <f t="shared" si="0"/>
        <v>3450.3333333333335</v>
      </c>
    </row>
    <row r="51" spans="1:14" ht="12" customHeight="1" x14ac:dyDescent="0.2">
      <c r="A51" s="62" t="str">
        <f>'Pregnant Women Participating'!A51</f>
        <v>Inter-Tribal Council, AZ</v>
      </c>
      <c r="B51" s="63">
        <v>174</v>
      </c>
      <c r="C51" s="64">
        <v>167</v>
      </c>
      <c r="D51" s="64">
        <v>166</v>
      </c>
      <c r="E51" s="64">
        <v>178</v>
      </c>
      <c r="F51" s="64">
        <v>170</v>
      </c>
      <c r="G51" s="64">
        <v>175</v>
      </c>
      <c r="H51" s="64">
        <v>181</v>
      </c>
      <c r="I51" s="64">
        <v>170</v>
      </c>
      <c r="J51" s="64">
        <v>167</v>
      </c>
      <c r="K51" s="64">
        <v>168</v>
      </c>
      <c r="L51" s="64">
        <v>157</v>
      </c>
      <c r="M51" s="65">
        <v>167</v>
      </c>
      <c r="N51" s="63">
        <f t="shared" si="0"/>
        <v>170</v>
      </c>
    </row>
    <row r="52" spans="1:14" ht="12" customHeight="1" x14ac:dyDescent="0.2">
      <c r="A52" s="62" t="str">
        <f>'Pregnant Women Participating'!A52</f>
        <v>Navajo Nation, AZ</v>
      </c>
      <c r="B52" s="63">
        <v>195</v>
      </c>
      <c r="C52" s="64">
        <v>184</v>
      </c>
      <c r="D52" s="64">
        <v>182</v>
      </c>
      <c r="E52" s="64">
        <v>175</v>
      </c>
      <c r="F52" s="64">
        <v>178</v>
      </c>
      <c r="G52" s="64">
        <v>185</v>
      </c>
      <c r="H52" s="64">
        <v>185</v>
      </c>
      <c r="I52" s="64">
        <v>168</v>
      </c>
      <c r="J52" s="64">
        <v>167</v>
      </c>
      <c r="K52" s="64">
        <v>165</v>
      </c>
      <c r="L52" s="64">
        <v>149</v>
      </c>
      <c r="M52" s="65">
        <v>133</v>
      </c>
      <c r="N52" s="63">
        <f t="shared" si="0"/>
        <v>172.16666666666666</v>
      </c>
    </row>
    <row r="53" spans="1:14" ht="12" customHeight="1" x14ac:dyDescent="0.2">
      <c r="A53" s="62" t="str">
        <f>'Pregnant Women Participating'!A53</f>
        <v>Acoma, Canoncito &amp; Laguna, NM</v>
      </c>
      <c r="B53" s="63">
        <v>16</v>
      </c>
      <c r="C53" s="64">
        <v>17</v>
      </c>
      <c r="D53" s="64">
        <v>19</v>
      </c>
      <c r="E53" s="64">
        <v>14</v>
      </c>
      <c r="F53" s="64">
        <v>11</v>
      </c>
      <c r="G53" s="64">
        <v>10</v>
      </c>
      <c r="H53" s="64">
        <v>12</v>
      </c>
      <c r="I53" s="64">
        <v>15</v>
      </c>
      <c r="J53" s="64">
        <v>17</v>
      </c>
      <c r="K53" s="64">
        <v>14</v>
      </c>
      <c r="L53" s="64">
        <v>15</v>
      </c>
      <c r="M53" s="65">
        <v>17</v>
      </c>
      <c r="N53" s="63">
        <f t="shared" si="0"/>
        <v>14.75</v>
      </c>
    </row>
    <row r="54" spans="1:14" ht="12" customHeight="1" x14ac:dyDescent="0.2">
      <c r="A54" s="62" t="str">
        <f>'Pregnant Women Participating'!A54</f>
        <v>Eight Northern Pueblos, NM</v>
      </c>
      <c r="B54" s="63">
        <v>11</v>
      </c>
      <c r="C54" s="64">
        <v>13</v>
      </c>
      <c r="D54" s="64">
        <v>12</v>
      </c>
      <c r="E54" s="64">
        <v>11</v>
      </c>
      <c r="F54" s="64">
        <v>10</v>
      </c>
      <c r="G54" s="64">
        <v>11</v>
      </c>
      <c r="H54" s="64">
        <v>12</v>
      </c>
      <c r="I54" s="64">
        <v>15</v>
      </c>
      <c r="J54" s="64">
        <v>15</v>
      </c>
      <c r="K54" s="64">
        <v>16</v>
      </c>
      <c r="L54" s="64">
        <v>15</v>
      </c>
      <c r="M54" s="65">
        <v>13</v>
      </c>
      <c r="N54" s="63">
        <f t="shared" si="0"/>
        <v>12.833333333333334</v>
      </c>
    </row>
    <row r="55" spans="1:14" ht="12" customHeight="1" x14ac:dyDescent="0.2">
      <c r="A55" s="62" t="str">
        <f>'Pregnant Women Participating'!A55</f>
        <v>Five Sandoval Pueblos, NM</v>
      </c>
      <c r="B55" s="63">
        <v>4</v>
      </c>
      <c r="C55" s="64">
        <v>4</v>
      </c>
      <c r="D55" s="64">
        <v>5</v>
      </c>
      <c r="E55" s="64">
        <v>4</v>
      </c>
      <c r="F55" s="64">
        <v>5</v>
      </c>
      <c r="G55" s="64">
        <v>3</v>
      </c>
      <c r="H55" s="64">
        <v>4</v>
      </c>
      <c r="I55" s="64">
        <v>7</v>
      </c>
      <c r="J55" s="64">
        <v>8</v>
      </c>
      <c r="K55" s="64">
        <v>8</v>
      </c>
      <c r="L55" s="64">
        <v>9</v>
      </c>
      <c r="M55" s="65">
        <v>11</v>
      </c>
      <c r="N55" s="63">
        <f t="shared" si="0"/>
        <v>6</v>
      </c>
    </row>
    <row r="56" spans="1:14" ht="12" customHeight="1" x14ac:dyDescent="0.2">
      <c r="A56" s="62" t="str">
        <f>'Pregnant Women Participating'!A56</f>
        <v>Isleta Pueblo, NM</v>
      </c>
      <c r="B56" s="63">
        <v>45</v>
      </c>
      <c r="C56" s="64">
        <v>38</v>
      </c>
      <c r="D56" s="64">
        <v>39</v>
      </c>
      <c r="E56" s="64">
        <v>49</v>
      </c>
      <c r="F56" s="64">
        <v>52</v>
      </c>
      <c r="G56" s="64">
        <v>44</v>
      </c>
      <c r="H56" s="64">
        <v>50</v>
      </c>
      <c r="I56" s="64">
        <v>41</v>
      </c>
      <c r="J56" s="64">
        <v>37</v>
      </c>
      <c r="K56" s="64">
        <v>40</v>
      </c>
      <c r="L56" s="64">
        <v>35</v>
      </c>
      <c r="M56" s="65">
        <v>41</v>
      </c>
      <c r="N56" s="63">
        <f t="shared" si="0"/>
        <v>42.583333333333336</v>
      </c>
    </row>
    <row r="57" spans="1:14" ht="12" customHeight="1" x14ac:dyDescent="0.2">
      <c r="A57" s="62" t="str">
        <f>'Pregnant Women Participating'!A57</f>
        <v>San Felipe Pueblo, NM</v>
      </c>
      <c r="B57" s="63">
        <v>16</v>
      </c>
      <c r="C57" s="64">
        <v>14</v>
      </c>
      <c r="D57" s="64">
        <v>10</v>
      </c>
      <c r="E57" s="64">
        <v>10</v>
      </c>
      <c r="F57" s="64">
        <v>13</v>
      </c>
      <c r="G57" s="64">
        <v>10</v>
      </c>
      <c r="H57" s="64">
        <v>11</v>
      </c>
      <c r="I57" s="64">
        <v>7</v>
      </c>
      <c r="J57" s="64">
        <v>9</v>
      </c>
      <c r="K57" s="64">
        <v>9</v>
      </c>
      <c r="L57" s="64">
        <v>8</v>
      </c>
      <c r="M57" s="65">
        <v>11</v>
      </c>
      <c r="N57" s="63">
        <f t="shared" si="0"/>
        <v>10.666666666666666</v>
      </c>
    </row>
    <row r="58" spans="1:14" ht="12" customHeight="1" x14ac:dyDescent="0.2">
      <c r="A58" s="62" t="str">
        <f>'Pregnant Women Participating'!A58</f>
        <v>Santo Domingo Tribe, NM</v>
      </c>
      <c r="B58" s="63">
        <v>6</v>
      </c>
      <c r="C58" s="64">
        <v>6</v>
      </c>
      <c r="D58" s="64">
        <v>6</v>
      </c>
      <c r="E58" s="64">
        <v>16</v>
      </c>
      <c r="F58" s="64">
        <v>8</v>
      </c>
      <c r="G58" s="64">
        <v>7</v>
      </c>
      <c r="H58" s="64">
        <v>5</v>
      </c>
      <c r="I58" s="64">
        <v>5</v>
      </c>
      <c r="J58" s="64">
        <v>5</v>
      </c>
      <c r="K58" s="64">
        <v>4</v>
      </c>
      <c r="L58" s="64">
        <v>14</v>
      </c>
      <c r="M58" s="65">
        <v>4</v>
      </c>
      <c r="N58" s="63">
        <f t="shared" si="0"/>
        <v>7.166666666666667</v>
      </c>
    </row>
    <row r="59" spans="1:14" ht="12" customHeight="1" x14ac:dyDescent="0.2">
      <c r="A59" s="62" t="str">
        <f>'Pregnant Women Participating'!A59</f>
        <v>Zuni Pueblo, NM</v>
      </c>
      <c r="B59" s="63">
        <v>42</v>
      </c>
      <c r="C59" s="64">
        <v>39</v>
      </c>
      <c r="D59" s="64">
        <v>37</v>
      </c>
      <c r="E59" s="64">
        <v>42</v>
      </c>
      <c r="F59" s="64">
        <v>43</v>
      </c>
      <c r="G59" s="64">
        <v>38</v>
      </c>
      <c r="H59" s="64">
        <v>39</v>
      </c>
      <c r="I59" s="64">
        <v>45</v>
      </c>
      <c r="J59" s="64">
        <v>48</v>
      </c>
      <c r="K59" s="64">
        <v>47</v>
      </c>
      <c r="L59" s="64">
        <v>52</v>
      </c>
      <c r="M59" s="65">
        <v>43</v>
      </c>
      <c r="N59" s="63">
        <f t="shared" si="0"/>
        <v>42.916666666666664</v>
      </c>
    </row>
    <row r="60" spans="1:14" ht="12" customHeight="1" x14ac:dyDescent="0.2">
      <c r="A60" s="62" t="str">
        <f>'Pregnant Women Participating'!A60</f>
        <v>Cherokee Nation, OK</v>
      </c>
      <c r="B60" s="63">
        <v>245</v>
      </c>
      <c r="C60" s="64">
        <v>235</v>
      </c>
      <c r="D60" s="64">
        <v>225</v>
      </c>
      <c r="E60" s="64">
        <v>236</v>
      </c>
      <c r="F60" s="64">
        <v>228</v>
      </c>
      <c r="G60" s="64">
        <v>220</v>
      </c>
      <c r="H60" s="64">
        <v>223</v>
      </c>
      <c r="I60" s="64">
        <v>231</v>
      </c>
      <c r="J60" s="64">
        <v>212</v>
      </c>
      <c r="K60" s="64">
        <v>215</v>
      </c>
      <c r="L60" s="64">
        <v>225</v>
      </c>
      <c r="M60" s="65">
        <v>196</v>
      </c>
      <c r="N60" s="63">
        <f t="shared" si="0"/>
        <v>224.25</v>
      </c>
    </row>
    <row r="61" spans="1:14" ht="12" customHeight="1" x14ac:dyDescent="0.2">
      <c r="A61" s="62" t="str">
        <f>'Pregnant Women Participating'!A61</f>
        <v>Chickasaw Nation, OK</v>
      </c>
      <c r="B61" s="63">
        <v>173</v>
      </c>
      <c r="C61" s="64">
        <v>180</v>
      </c>
      <c r="D61" s="64">
        <v>170</v>
      </c>
      <c r="E61" s="64">
        <v>185</v>
      </c>
      <c r="F61" s="64">
        <v>191</v>
      </c>
      <c r="G61" s="64">
        <v>178</v>
      </c>
      <c r="H61" s="64">
        <v>180</v>
      </c>
      <c r="I61" s="64">
        <v>184</v>
      </c>
      <c r="J61" s="64">
        <v>196</v>
      </c>
      <c r="K61" s="64">
        <v>196</v>
      </c>
      <c r="L61" s="64">
        <v>196</v>
      </c>
      <c r="M61" s="65">
        <v>196</v>
      </c>
      <c r="N61" s="63">
        <f t="shared" si="0"/>
        <v>185.41666666666666</v>
      </c>
    </row>
    <row r="62" spans="1:14" ht="12" customHeight="1" x14ac:dyDescent="0.2">
      <c r="A62" s="62" t="str">
        <f>'Pregnant Women Participating'!A62</f>
        <v>Choctaw Nation, OK</v>
      </c>
      <c r="B62" s="63">
        <v>158</v>
      </c>
      <c r="C62" s="64">
        <v>162</v>
      </c>
      <c r="D62" s="64">
        <v>164</v>
      </c>
      <c r="E62" s="64">
        <v>166</v>
      </c>
      <c r="F62" s="64">
        <v>153</v>
      </c>
      <c r="G62" s="64">
        <v>150</v>
      </c>
      <c r="H62" s="64">
        <v>156</v>
      </c>
      <c r="I62" s="64">
        <v>180</v>
      </c>
      <c r="J62" s="64">
        <v>187</v>
      </c>
      <c r="K62" s="64">
        <v>200</v>
      </c>
      <c r="L62" s="64">
        <v>186</v>
      </c>
      <c r="M62" s="65">
        <v>186</v>
      </c>
      <c r="N62" s="63">
        <f t="shared" si="0"/>
        <v>170.66666666666666</v>
      </c>
    </row>
    <row r="63" spans="1:14" ht="12" customHeight="1" x14ac:dyDescent="0.2">
      <c r="A63" s="62" t="str">
        <f>'Pregnant Women Participating'!A63</f>
        <v>Citizen Potawatomi Nation, OK</v>
      </c>
      <c r="B63" s="63">
        <v>48</v>
      </c>
      <c r="C63" s="64">
        <v>44</v>
      </c>
      <c r="D63" s="64">
        <v>46</v>
      </c>
      <c r="E63" s="64">
        <v>43</v>
      </c>
      <c r="F63" s="64">
        <v>39</v>
      </c>
      <c r="G63" s="64">
        <v>34</v>
      </c>
      <c r="H63" s="64">
        <v>37</v>
      </c>
      <c r="I63" s="64">
        <v>34</v>
      </c>
      <c r="J63" s="64">
        <v>34</v>
      </c>
      <c r="K63" s="64">
        <v>42</v>
      </c>
      <c r="L63" s="64">
        <v>41</v>
      </c>
      <c r="M63" s="65">
        <v>43</v>
      </c>
      <c r="N63" s="63">
        <f t="shared" si="0"/>
        <v>40.416666666666664</v>
      </c>
    </row>
    <row r="64" spans="1:14" ht="12" customHeight="1" x14ac:dyDescent="0.2">
      <c r="A64" s="62" t="str">
        <f>'Pregnant Women Participating'!A64</f>
        <v>Inter-Tribal Council, OK</v>
      </c>
      <c r="B64" s="63">
        <v>31</v>
      </c>
      <c r="C64" s="64">
        <v>28</v>
      </c>
      <c r="D64" s="64">
        <v>32</v>
      </c>
      <c r="E64" s="64">
        <v>42</v>
      </c>
      <c r="F64" s="64">
        <v>42</v>
      </c>
      <c r="G64" s="64">
        <v>40</v>
      </c>
      <c r="H64" s="64">
        <v>34</v>
      </c>
      <c r="I64" s="64">
        <v>35</v>
      </c>
      <c r="J64" s="64">
        <v>36</v>
      </c>
      <c r="K64" s="64">
        <v>40</v>
      </c>
      <c r="L64" s="64">
        <v>37</v>
      </c>
      <c r="M64" s="65">
        <v>36</v>
      </c>
      <c r="N64" s="63">
        <f t="shared" si="0"/>
        <v>36.083333333333336</v>
      </c>
    </row>
    <row r="65" spans="1:14" ht="12" customHeight="1" x14ac:dyDescent="0.2">
      <c r="A65" s="62" t="str">
        <f>'Pregnant Women Participating'!A65</f>
        <v>Muscogee Creek Nation, OK</v>
      </c>
      <c r="B65" s="63">
        <v>51</v>
      </c>
      <c r="C65" s="64">
        <v>64</v>
      </c>
      <c r="D65" s="64">
        <v>57</v>
      </c>
      <c r="E65" s="64">
        <v>59</v>
      </c>
      <c r="F65" s="64">
        <v>55</v>
      </c>
      <c r="G65" s="64">
        <v>67</v>
      </c>
      <c r="H65" s="64">
        <v>70</v>
      </c>
      <c r="I65" s="64">
        <v>62</v>
      </c>
      <c r="J65" s="64">
        <v>63</v>
      </c>
      <c r="K65" s="64">
        <v>63</v>
      </c>
      <c r="L65" s="64">
        <v>71</v>
      </c>
      <c r="M65" s="65">
        <v>67</v>
      </c>
      <c r="N65" s="63">
        <f t="shared" si="0"/>
        <v>62.416666666666664</v>
      </c>
    </row>
    <row r="66" spans="1:14" ht="12" customHeight="1" x14ac:dyDescent="0.2">
      <c r="A66" s="62" t="str">
        <f>'Pregnant Women Participating'!A66</f>
        <v>Osage Tribal Council, OK</v>
      </c>
      <c r="B66" s="63">
        <v>72</v>
      </c>
      <c r="C66" s="64">
        <v>70</v>
      </c>
      <c r="D66" s="64">
        <v>62</v>
      </c>
      <c r="E66" s="64">
        <v>56</v>
      </c>
      <c r="F66" s="64">
        <v>53</v>
      </c>
      <c r="G66" s="64">
        <v>54</v>
      </c>
      <c r="H66" s="64">
        <v>61</v>
      </c>
      <c r="I66" s="64">
        <v>54</v>
      </c>
      <c r="J66" s="64">
        <v>59</v>
      </c>
      <c r="K66" s="64">
        <v>61</v>
      </c>
      <c r="L66" s="64">
        <v>64</v>
      </c>
      <c r="M66" s="65">
        <v>59</v>
      </c>
      <c r="N66" s="63">
        <f t="shared" si="0"/>
        <v>60.416666666666664</v>
      </c>
    </row>
    <row r="67" spans="1:14" ht="12" customHeight="1" x14ac:dyDescent="0.2">
      <c r="A67" s="62" t="str">
        <f>'Pregnant Women Participating'!A67</f>
        <v>Otoe-Missouria Tribe, OK</v>
      </c>
      <c r="B67" s="63">
        <v>17</v>
      </c>
      <c r="C67" s="64">
        <v>17</v>
      </c>
      <c r="D67" s="64">
        <v>17</v>
      </c>
      <c r="E67" s="64">
        <v>23</v>
      </c>
      <c r="F67" s="64">
        <v>24</v>
      </c>
      <c r="G67" s="64">
        <v>25</v>
      </c>
      <c r="H67" s="64">
        <v>20</v>
      </c>
      <c r="I67" s="64">
        <v>19</v>
      </c>
      <c r="J67" s="64">
        <v>20</v>
      </c>
      <c r="K67" s="64">
        <v>20</v>
      </c>
      <c r="L67" s="64">
        <v>20</v>
      </c>
      <c r="M67" s="65">
        <v>15</v>
      </c>
      <c r="N67" s="63">
        <f t="shared" si="0"/>
        <v>19.75</v>
      </c>
    </row>
    <row r="68" spans="1:14" ht="12" customHeight="1" x14ac:dyDescent="0.2">
      <c r="A68" s="62" t="str">
        <f>'Pregnant Women Participating'!A68</f>
        <v>Wichita, Caddo &amp; Delaware (WCD), OK</v>
      </c>
      <c r="B68" s="63">
        <v>134</v>
      </c>
      <c r="C68" s="64">
        <v>127</v>
      </c>
      <c r="D68" s="64">
        <v>123</v>
      </c>
      <c r="E68" s="64">
        <v>124</v>
      </c>
      <c r="F68" s="64">
        <v>127</v>
      </c>
      <c r="G68" s="64">
        <v>127</v>
      </c>
      <c r="H68" s="64">
        <v>127</v>
      </c>
      <c r="I68" s="64">
        <v>121</v>
      </c>
      <c r="J68" s="64">
        <v>132</v>
      </c>
      <c r="K68" s="64">
        <v>143</v>
      </c>
      <c r="L68" s="64">
        <v>154</v>
      </c>
      <c r="M68" s="65">
        <v>147</v>
      </c>
      <c r="N68" s="63">
        <f t="shared" si="0"/>
        <v>132.16666666666666</v>
      </c>
    </row>
    <row r="69" spans="1:14" s="70" customFormat="1" ht="24.75" customHeight="1" x14ac:dyDescent="0.2">
      <c r="A69" s="66" t="str">
        <f>'Pregnant Women Participating'!A69</f>
        <v>Southwest Region</v>
      </c>
      <c r="B69" s="67">
        <v>41735</v>
      </c>
      <c r="C69" s="68">
        <v>41201</v>
      </c>
      <c r="D69" s="68">
        <v>40830</v>
      </c>
      <c r="E69" s="68">
        <v>41383</v>
      </c>
      <c r="F69" s="68">
        <v>42026</v>
      </c>
      <c r="G69" s="68">
        <v>42638</v>
      </c>
      <c r="H69" s="68">
        <v>43294</v>
      </c>
      <c r="I69" s="68">
        <v>43631</v>
      </c>
      <c r="J69" s="68">
        <v>43610</v>
      </c>
      <c r="K69" s="68">
        <v>43956</v>
      </c>
      <c r="L69" s="68">
        <v>43954</v>
      </c>
      <c r="M69" s="69">
        <v>43885</v>
      </c>
      <c r="N69" s="67">
        <f t="shared" si="0"/>
        <v>42678.583333333336</v>
      </c>
    </row>
    <row r="70" spans="1:14" ht="12" customHeight="1" x14ac:dyDescent="0.2">
      <c r="A70" s="62" t="str">
        <f>'Pregnant Women Participating'!A70</f>
        <v>Colorado</v>
      </c>
      <c r="B70" s="63">
        <v>4985</v>
      </c>
      <c r="C70" s="64">
        <v>4942</v>
      </c>
      <c r="D70" s="64">
        <v>4899</v>
      </c>
      <c r="E70" s="64">
        <v>4959</v>
      </c>
      <c r="F70" s="64">
        <v>5080</v>
      </c>
      <c r="G70" s="64">
        <v>5103</v>
      </c>
      <c r="H70" s="64">
        <v>5192</v>
      </c>
      <c r="I70" s="64">
        <v>5117</v>
      </c>
      <c r="J70" s="64">
        <v>5049</v>
      </c>
      <c r="K70" s="64">
        <v>5006</v>
      </c>
      <c r="L70" s="64">
        <v>4986</v>
      </c>
      <c r="M70" s="65">
        <v>5006</v>
      </c>
      <c r="N70" s="63">
        <f t="shared" si="0"/>
        <v>5027</v>
      </c>
    </row>
    <row r="71" spans="1:14" ht="12" customHeight="1" x14ac:dyDescent="0.2">
      <c r="A71" s="62" t="str">
        <f>'Pregnant Women Participating'!A71</f>
        <v>Kansas</v>
      </c>
      <c r="B71" s="63">
        <v>2316</v>
      </c>
      <c r="C71" s="64">
        <v>2254</v>
      </c>
      <c r="D71" s="64">
        <v>2317</v>
      </c>
      <c r="E71" s="64">
        <v>2361</v>
      </c>
      <c r="F71" s="64">
        <v>2364</v>
      </c>
      <c r="G71" s="64">
        <v>2365</v>
      </c>
      <c r="H71" s="64">
        <v>2417</v>
      </c>
      <c r="I71" s="64">
        <v>2422</v>
      </c>
      <c r="J71" s="64">
        <v>2423</v>
      </c>
      <c r="K71" s="64">
        <v>2412</v>
      </c>
      <c r="L71" s="64">
        <v>2344</v>
      </c>
      <c r="M71" s="65">
        <v>2405</v>
      </c>
      <c r="N71" s="63">
        <f t="shared" si="0"/>
        <v>2366.6666666666665</v>
      </c>
    </row>
    <row r="72" spans="1:14" ht="12" customHeight="1" x14ac:dyDescent="0.2">
      <c r="A72" s="62" t="str">
        <f>'Pregnant Women Participating'!A72</f>
        <v>Missouri</v>
      </c>
      <c r="B72" s="63">
        <v>4597</v>
      </c>
      <c r="C72" s="64">
        <v>4522</v>
      </c>
      <c r="D72" s="64">
        <v>4583</v>
      </c>
      <c r="E72" s="64">
        <v>4554</v>
      </c>
      <c r="F72" s="64">
        <v>4520</v>
      </c>
      <c r="G72" s="64">
        <v>4601</v>
      </c>
      <c r="H72" s="64">
        <v>4712</v>
      </c>
      <c r="I72" s="64">
        <v>4676</v>
      </c>
      <c r="J72" s="64">
        <v>4674</v>
      </c>
      <c r="K72" s="64">
        <v>4765</v>
      </c>
      <c r="L72" s="64">
        <v>4799</v>
      </c>
      <c r="M72" s="65">
        <v>4783</v>
      </c>
      <c r="N72" s="63">
        <f t="shared" si="0"/>
        <v>4648.833333333333</v>
      </c>
    </row>
    <row r="73" spans="1:14" ht="12" customHeight="1" x14ac:dyDescent="0.2">
      <c r="A73" s="62" t="str">
        <f>'Pregnant Women Participating'!A73</f>
        <v>Montana</v>
      </c>
      <c r="B73" s="63">
        <v>809</v>
      </c>
      <c r="C73" s="64">
        <v>784</v>
      </c>
      <c r="D73" s="64">
        <v>792</v>
      </c>
      <c r="E73" s="64">
        <v>806</v>
      </c>
      <c r="F73" s="64">
        <v>832</v>
      </c>
      <c r="G73" s="64">
        <v>832</v>
      </c>
      <c r="H73" s="64">
        <v>838</v>
      </c>
      <c r="I73" s="64">
        <v>847</v>
      </c>
      <c r="J73" s="64">
        <v>846</v>
      </c>
      <c r="K73" s="64">
        <v>847</v>
      </c>
      <c r="L73" s="64">
        <v>859</v>
      </c>
      <c r="M73" s="65">
        <v>829</v>
      </c>
      <c r="N73" s="63">
        <f t="shared" si="0"/>
        <v>826.75</v>
      </c>
    </row>
    <row r="74" spans="1:14" ht="12" customHeight="1" x14ac:dyDescent="0.2">
      <c r="A74" s="62" t="str">
        <f>'Pregnant Women Participating'!A74</f>
        <v>Nebraska</v>
      </c>
      <c r="B74" s="63">
        <v>1338</v>
      </c>
      <c r="C74" s="64">
        <v>1335</v>
      </c>
      <c r="D74" s="64">
        <v>1282</v>
      </c>
      <c r="E74" s="64">
        <v>1253</v>
      </c>
      <c r="F74" s="64">
        <v>1218</v>
      </c>
      <c r="G74" s="64">
        <v>1206</v>
      </c>
      <c r="H74" s="64">
        <v>1202</v>
      </c>
      <c r="I74" s="64">
        <v>1192</v>
      </c>
      <c r="J74" s="64">
        <v>1192</v>
      </c>
      <c r="K74" s="64">
        <v>1159</v>
      </c>
      <c r="L74" s="64">
        <v>1139</v>
      </c>
      <c r="M74" s="65">
        <v>1149</v>
      </c>
      <c r="N74" s="63">
        <f t="shared" si="0"/>
        <v>1222.0833333333333</v>
      </c>
    </row>
    <row r="75" spans="1:14" ht="12" customHeight="1" x14ac:dyDescent="0.2">
      <c r="A75" s="62" t="str">
        <f>'Pregnant Women Participating'!A75</f>
        <v>North Dakota</v>
      </c>
      <c r="B75" s="63">
        <v>399</v>
      </c>
      <c r="C75" s="64">
        <v>391</v>
      </c>
      <c r="D75" s="64">
        <v>373</v>
      </c>
      <c r="E75" s="64">
        <v>375</v>
      </c>
      <c r="F75" s="64">
        <v>387</v>
      </c>
      <c r="G75" s="64">
        <v>393</v>
      </c>
      <c r="H75" s="64">
        <v>399</v>
      </c>
      <c r="I75" s="64">
        <v>410</v>
      </c>
      <c r="J75" s="64">
        <v>416</v>
      </c>
      <c r="K75" s="64">
        <v>436</v>
      </c>
      <c r="L75" s="64">
        <v>412</v>
      </c>
      <c r="M75" s="65">
        <v>413</v>
      </c>
      <c r="N75" s="63">
        <f t="shared" si="0"/>
        <v>400.33333333333331</v>
      </c>
    </row>
    <row r="76" spans="1:14" ht="12" customHeight="1" x14ac:dyDescent="0.2">
      <c r="A76" s="62" t="str">
        <f>'Pregnant Women Participating'!A76</f>
        <v>South Dakota</v>
      </c>
      <c r="B76" s="63">
        <v>603</v>
      </c>
      <c r="C76" s="64">
        <v>587</v>
      </c>
      <c r="D76" s="64">
        <v>579</v>
      </c>
      <c r="E76" s="64">
        <v>615</v>
      </c>
      <c r="F76" s="64">
        <v>584</v>
      </c>
      <c r="G76" s="64">
        <v>592</v>
      </c>
      <c r="H76" s="64">
        <v>595</v>
      </c>
      <c r="I76" s="64">
        <v>608</v>
      </c>
      <c r="J76" s="64">
        <v>600</v>
      </c>
      <c r="K76" s="64">
        <v>628</v>
      </c>
      <c r="L76" s="64">
        <v>631</v>
      </c>
      <c r="M76" s="65">
        <v>663</v>
      </c>
      <c r="N76" s="63">
        <f t="shared" si="0"/>
        <v>607.08333333333337</v>
      </c>
    </row>
    <row r="77" spans="1:14" ht="12" customHeight="1" x14ac:dyDescent="0.2">
      <c r="A77" s="62" t="str">
        <f>'Pregnant Women Participating'!A77</f>
        <v>Wyoming</v>
      </c>
      <c r="B77" s="63">
        <v>559</v>
      </c>
      <c r="C77" s="64">
        <v>559</v>
      </c>
      <c r="D77" s="64">
        <v>547</v>
      </c>
      <c r="E77" s="64">
        <v>574</v>
      </c>
      <c r="F77" s="64">
        <v>567</v>
      </c>
      <c r="G77" s="64">
        <v>581</v>
      </c>
      <c r="H77" s="64">
        <v>586</v>
      </c>
      <c r="I77" s="64">
        <v>574</v>
      </c>
      <c r="J77" s="64">
        <v>554</v>
      </c>
      <c r="K77" s="64">
        <v>539</v>
      </c>
      <c r="L77" s="64">
        <v>524</v>
      </c>
      <c r="M77" s="65">
        <v>486</v>
      </c>
      <c r="N77" s="63">
        <f t="shared" si="0"/>
        <v>554.16666666666663</v>
      </c>
    </row>
    <row r="78" spans="1:14" ht="12" customHeight="1" x14ac:dyDescent="0.2">
      <c r="A78" s="62" t="str">
        <f>'Pregnant Women Participating'!A78</f>
        <v>Ute Mountain Ute Tribe, CO</v>
      </c>
      <c r="B78" s="63">
        <v>5</v>
      </c>
      <c r="C78" s="64">
        <v>6</v>
      </c>
      <c r="D78" s="64">
        <v>6</v>
      </c>
      <c r="E78" s="64">
        <v>6</v>
      </c>
      <c r="F78" s="64">
        <v>3</v>
      </c>
      <c r="G78" s="64">
        <v>6</v>
      </c>
      <c r="H78" s="64">
        <v>5</v>
      </c>
      <c r="I78" s="64">
        <v>5</v>
      </c>
      <c r="J78" s="64">
        <v>4</v>
      </c>
      <c r="K78" s="64">
        <v>4</v>
      </c>
      <c r="L78" s="64">
        <v>5</v>
      </c>
      <c r="M78" s="65">
        <v>5</v>
      </c>
      <c r="N78" s="63">
        <f t="shared" si="0"/>
        <v>5</v>
      </c>
    </row>
    <row r="79" spans="1:14" ht="12" customHeight="1" x14ac:dyDescent="0.2">
      <c r="A79" s="62" t="str">
        <f>'Pregnant Women Participating'!A79</f>
        <v>Omaha Sioux, NE</v>
      </c>
      <c r="B79" s="63">
        <v>6</v>
      </c>
      <c r="C79" s="64">
        <v>5</v>
      </c>
      <c r="D79" s="64">
        <v>6</v>
      </c>
      <c r="E79" s="64">
        <v>3</v>
      </c>
      <c r="F79" s="64">
        <v>3</v>
      </c>
      <c r="G79" s="64">
        <v>3</v>
      </c>
      <c r="H79" s="64">
        <v>3</v>
      </c>
      <c r="I79" s="64">
        <v>3</v>
      </c>
      <c r="J79" s="64">
        <v>2</v>
      </c>
      <c r="K79" s="64">
        <v>2</v>
      </c>
      <c r="L79" s="64">
        <v>2</v>
      </c>
      <c r="M79" s="65">
        <v>2</v>
      </c>
      <c r="N79" s="63">
        <f t="shared" si="0"/>
        <v>3.3333333333333335</v>
      </c>
    </row>
    <row r="80" spans="1:14" ht="12" customHeight="1" x14ac:dyDescent="0.2">
      <c r="A80" s="62" t="str">
        <f>'Pregnant Women Participating'!A80</f>
        <v>Santee Sioux, NE</v>
      </c>
      <c r="B80" s="63">
        <v>1</v>
      </c>
      <c r="C80" s="64">
        <v>1</v>
      </c>
      <c r="D80" s="64">
        <v>1</v>
      </c>
      <c r="E80" s="64">
        <v>1</v>
      </c>
      <c r="F80" s="64">
        <v>1</v>
      </c>
      <c r="G80" s="64">
        <v>1</v>
      </c>
      <c r="H80" s="64">
        <v>1</v>
      </c>
      <c r="I80" s="64">
        <v>1</v>
      </c>
      <c r="J80" s="64">
        <v>1</v>
      </c>
      <c r="K80" s="64">
        <v>1</v>
      </c>
      <c r="L80" s="64">
        <v>0</v>
      </c>
      <c r="M80" s="65">
        <v>1</v>
      </c>
      <c r="N80" s="63">
        <f t="shared" si="0"/>
        <v>0.91666666666666663</v>
      </c>
    </row>
    <row r="81" spans="1:14" ht="12" customHeight="1" x14ac:dyDescent="0.2">
      <c r="A81" s="62" t="str">
        <f>'Pregnant Women Participating'!A81</f>
        <v>Winnebago Tribe, NE</v>
      </c>
      <c r="B81" s="63">
        <v>2</v>
      </c>
      <c r="C81" s="64">
        <v>2</v>
      </c>
      <c r="D81" s="64">
        <v>3</v>
      </c>
      <c r="E81" s="64">
        <v>2</v>
      </c>
      <c r="F81" s="64">
        <v>2</v>
      </c>
      <c r="G81" s="64">
        <v>1</v>
      </c>
      <c r="H81" s="64">
        <v>1</v>
      </c>
      <c r="I81" s="64">
        <v>1</v>
      </c>
      <c r="J81" s="64">
        <v>0</v>
      </c>
      <c r="K81" s="64">
        <v>1</v>
      </c>
      <c r="L81" s="64">
        <v>1</v>
      </c>
      <c r="M81" s="65">
        <v>2</v>
      </c>
      <c r="N81" s="63">
        <f t="shared" si="0"/>
        <v>1.5</v>
      </c>
    </row>
    <row r="82" spans="1:14" ht="12" customHeight="1" x14ac:dyDescent="0.2">
      <c r="A82" s="62" t="str">
        <f>'Pregnant Women Participating'!A82</f>
        <v>Standing Rock Sioux Tribe, ND</v>
      </c>
      <c r="B82" s="63">
        <v>8</v>
      </c>
      <c r="C82" s="64">
        <v>5</v>
      </c>
      <c r="D82" s="64">
        <v>3</v>
      </c>
      <c r="E82" s="64">
        <v>3</v>
      </c>
      <c r="F82" s="64">
        <v>3</v>
      </c>
      <c r="G82" s="64">
        <v>2</v>
      </c>
      <c r="H82" s="64">
        <v>1</v>
      </c>
      <c r="I82" s="64">
        <v>1</v>
      </c>
      <c r="J82" s="64">
        <v>3</v>
      </c>
      <c r="K82" s="64">
        <v>2</v>
      </c>
      <c r="L82" s="64">
        <v>4</v>
      </c>
      <c r="M82" s="65">
        <v>5</v>
      </c>
      <c r="N82" s="63">
        <f t="shared" si="0"/>
        <v>3.3333333333333335</v>
      </c>
    </row>
    <row r="83" spans="1:14" ht="12" customHeight="1" x14ac:dyDescent="0.2">
      <c r="A83" s="62" t="str">
        <f>'Pregnant Women Participating'!A83</f>
        <v>Three Affiliated Tribes, ND</v>
      </c>
      <c r="B83" s="63">
        <v>2</v>
      </c>
      <c r="C83" s="64">
        <v>1</v>
      </c>
      <c r="D83" s="64">
        <v>1</v>
      </c>
      <c r="E83" s="64">
        <v>1</v>
      </c>
      <c r="F83" s="64">
        <v>0</v>
      </c>
      <c r="G83" s="64">
        <v>2</v>
      </c>
      <c r="H83" s="64">
        <v>2</v>
      </c>
      <c r="I83" s="64">
        <v>2</v>
      </c>
      <c r="J83" s="64">
        <v>2</v>
      </c>
      <c r="K83" s="64">
        <v>2</v>
      </c>
      <c r="L83" s="64">
        <v>2</v>
      </c>
      <c r="M83" s="65">
        <v>1</v>
      </c>
      <c r="N83" s="63">
        <f t="shared" si="0"/>
        <v>1.5</v>
      </c>
    </row>
    <row r="84" spans="1:14" ht="12" customHeight="1" x14ac:dyDescent="0.2">
      <c r="A84" s="62" t="str">
        <f>'Pregnant Women Participating'!A84</f>
        <v>Cheyenne River Sioux, SD</v>
      </c>
      <c r="B84" s="63">
        <v>10</v>
      </c>
      <c r="C84" s="64">
        <v>6</v>
      </c>
      <c r="D84" s="64">
        <v>8</v>
      </c>
      <c r="E84" s="64">
        <v>9</v>
      </c>
      <c r="F84" s="64">
        <v>11</v>
      </c>
      <c r="G84" s="64">
        <v>11</v>
      </c>
      <c r="H84" s="64">
        <v>15</v>
      </c>
      <c r="I84" s="64">
        <v>14</v>
      </c>
      <c r="J84" s="64">
        <v>13</v>
      </c>
      <c r="K84" s="64">
        <v>17</v>
      </c>
      <c r="L84" s="64">
        <v>19</v>
      </c>
      <c r="M84" s="65">
        <v>19</v>
      </c>
      <c r="N84" s="63">
        <f t="shared" si="0"/>
        <v>12.666666666666666</v>
      </c>
    </row>
    <row r="85" spans="1:14" ht="12" customHeight="1" x14ac:dyDescent="0.2">
      <c r="A85" s="62" t="str">
        <f>'Pregnant Women Participating'!A85</f>
        <v>Rosebud Sioux, SD</v>
      </c>
      <c r="B85" s="63">
        <v>46</v>
      </c>
      <c r="C85" s="64">
        <v>32</v>
      </c>
      <c r="D85" s="64">
        <v>27</v>
      </c>
      <c r="E85" s="64">
        <v>25</v>
      </c>
      <c r="F85" s="64">
        <v>28</v>
      </c>
      <c r="G85" s="64">
        <v>26</v>
      </c>
      <c r="H85" s="64">
        <v>29</v>
      </c>
      <c r="I85" s="64">
        <v>28</v>
      </c>
      <c r="J85" s="64">
        <v>31</v>
      </c>
      <c r="K85" s="64">
        <v>29</v>
      </c>
      <c r="L85" s="64">
        <v>24</v>
      </c>
      <c r="M85" s="65">
        <v>27</v>
      </c>
      <c r="N85" s="63">
        <f t="shared" si="0"/>
        <v>29.333333333333332</v>
      </c>
    </row>
    <row r="86" spans="1:14" ht="12" customHeight="1" x14ac:dyDescent="0.2">
      <c r="A86" s="62" t="str">
        <f>'Pregnant Women Participating'!A86</f>
        <v>Northern Arapahoe, WY</v>
      </c>
      <c r="B86" s="63">
        <v>14</v>
      </c>
      <c r="C86" s="64">
        <v>11</v>
      </c>
      <c r="D86" s="64">
        <v>11</v>
      </c>
      <c r="E86" s="64">
        <v>8</v>
      </c>
      <c r="F86" s="64">
        <v>7</v>
      </c>
      <c r="G86" s="64">
        <v>7</v>
      </c>
      <c r="H86" s="64">
        <v>7</v>
      </c>
      <c r="I86" s="64">
        <v>8</v>
      </c>
      <c r="J86" s="64">
        <v>10</v>
      </c>
      <c r="K86" s="64">
        <v>9</v>
      </c>
      <c r="L86" s="64">
        <v>5</v>
      </c>
      <c r="M86" s="65">
        <v>5</v>
      </c>
      <c r="N86" s="63">
        <f t="shared" si="0"/>
        <v>8.5</v>
      </c>
    </row>
    <row r="87" spans="1:14" ht="12" customHeight="1" x14ac:dyDescent="0.2">
      <c r="A87" s="62" t="str">
        <f>'Pregnant Women Participating'!A87</f>
        <v>Shoshone Tribe, WY</v>
      </c>
      <c r="B87" s="63">
        <v>5</v>
      </c>
      <c r="C87" s="64">
        <v>4</v>
      </c>
      <c r="D87" s="64">
        <v>4</v>
      </c>
      <c r="E87" s="64">
        <v>4</v>
      </c>
      <c r="F87" s="64">
        <v>2</v>
      </c>
      <c r="G87" s="64">
        <v>2</v>
      </c>
      <c r="H87" s="64">
        <v>3</v>
      </c>
      <c r="I87" s="64">
        <v>4</v>
      </c>
      <c r="J87" s="64">
        <v>5</v>
      </c>
      <c r="K87" s="64">
        <v>6</v>
      </c>
      <c r="L87" s="64">
        <v>6</v>
      </c>
      <c r="M87" s="65">
        <v>5</v>
      </c>
      <c r="N87" s="63">
        <f t="shared" si="0"/>
        <v>4.166666666666667</v>
      </c>
    </row>
    <row r="88" spans="1:14" s="70" customFormat="1" ht="24.75" customHeight="1" x14ac:dyDescent="0.2">
      <c r="A88" s="66" t="str">
        <f>'Pregnant Women Participating'!A88</f>
        <v>Mountain Plains</v>
      </c>
      <c r="B88" s="67">
        <v>15705</v>
      </c>
      <c r="C88" s="68">
        <v>15447</v>
      </c>
      <c r="D88" s="68">
        <v>15442</v>
      </c>
      <c r="E88" s="68">
        <v>15559</v>
      </c>
      <c r="F88" s="68">
        <v>15612</v>
      </c>
      <c r="G88" s="68">
        <v>15734</v>
      </c>
      <c r="H88" s="68">
        <v>16008</v>
      </c>
      <c r="I88" s="68">
        <v>15913</v>
      </c>
      <c r="J88" s="68">
        <v>15825</v>
      </c>
      <c r="K88" s="68">
        <v>15865</v>
      </c>
      <c r="L88" s="68">
        <v>15762</v>
      </c>
      <c r="M88" s="69">
        <v>15806</v>
      </c>
      <c r="N88" s="67">
        <f t="shared" si="0"/>
        <v>15723.166666666666</v>
      </c>
    </row>
    <row r="89" spans="1:14" ht="12" customHeight="1" x14ac:dyDescent="0.2">
      <c r="A89" s="71" t="str">
        <f>'Pregnant Women Participating'!A89</f>
        <v>Alaska</v>
      </c>
      <c r="B89" s="63">
        <v>980</v>
      </c>
      <c r="C89" s="64">
        <v>962</v>
      </c>
      <c r="D89" s="64">
        <v>956</v>
      </c>
      <c r="E89" s="64">
        <v>940</v>
      </c>
      <c r="F89" s="64">
        <v>923</v>
      </c>
      <c r="G89" s="64">
        <v>921</v>
      </c>
      <c r="H89" s="64">
        <v>920</v>
      </c>
      <c r="I89" s="64">
        <v>922</v>
      </c>
      <c r="J89" s="64">
        <v>909</v>
      </c>
      <c r="K89" s="64">
        <v>917</v>
      </c>
      <c r="L89" s="64">
        <v>910</v>
      </c>
      <c r="M89" s="65">
        <v>912</v>
      </c>
      <c r="N89" s="63">
        <f t="shared" si="0"/>
        <v>931</v>
      </c>
    </row>
    <row r="90" spans="1:14" ht="12" customHeight="1" x14ac:dyDescent="0.2">
      <c r="A90" s="71" t="str">
        <f>'Pregnant Women Participating'!A90</f>
        <v>American Samoa</v>
      </c>
      <c r="B90" s="63">
        <v>46</v>
      </c>
      <c r="C90" s="64">
        <v>44</v>
      </c>
      <c r="D90" s="64">
        <v>48</v>
      </c>
      <c r="E90" s="64">
        <v>48</v>
      </c>
      <c r="F90" s="64">
        <v>48</v>
      </c>
      <c r="G90" s="64">
        <v>52</v>
      </c>
      <c r="H90" s="64">
        <v>47</v>
      </c>
      <c r="I90" s="64">
        <v>46</v>
      </c>
      <c r="J90" s="64">
        <v>48</v>
      </c>
      <c r="K90" s="64">
        <v>48</v>
      </c>
      <c r="L90" s="64">
        <v>42</v>
      </c>
      <c r="M90" s="65">
        <v>40</v>
      </c>
      <c r="N90" s="63">
        <f t="shared" si="0"/>
        <v>46.416666666666664</v>
      </c>
    </row>
    <row r="91" spans="1:14" ht="12" customHeight="1" x14ac:dyDescent="0.2">
      <c r="A91" s="71" t="str">
        <f>'Pregnant Women Participating'!A91</f>
        <v>California</v>
      </c>
      <c r="B91" s="63">
        <v>45363</v>
      </c>
      <c r="C91" s="64">
        <v>44970</v>
      </c>
      <c r="D91" s="64">
        <v>44881</v>
      </c>
      <c r="E91" s="64">
        <v>45772</v>
      </c>
      <c r="F91" s="64">
        <v>45858</v>
      </c>
      <c r="G91" s="64">
        <v>46140</v>
      </c>
      <c r="H91" s="64">
        <v>46751</v>
      </c>
      <c r="I91" s="64">
        <v>46751</v>
      </c>
      <c r="J91" s="64">
        <v>46681</v>
      </c>
      <c r="K91" s="64">
        <v>46850</v>
      </c>
      <c r="L91" s="64">
        <v>45883</v>
      </c>
      <c r="M91" s="65">
        <v>46071</v>
      </c>
      <c r="N91" s="63">
        <f t="shared" si="0"/>
        <v>45997.583333333336</v>
      </c>
    </row>
    <row r="92" spans="1:14" ht="12" customHeight="1" x14ac:dyDescent="0.2">
      <c r="A92" s="71" t="str">
        <f>'Pregnant Women Participating'!A92</f>
        <v>Guam</v>
      </c>
      <c r="B92" s="63">
        <v>186</v>
      </c>
      <c r="C92" s="64">
        <v>184</v>
      </c>
      <c r="D92" s="64">
        <v>194</v>
      </c>
      <c r="E92" s="64">
        <v>191</v>
      </c>
      <c r="F92" s="64">
        <v>213</v>
      </c>
      <c r="G92" s="64">
        <v>210</v>
      </c>
      <c r="H92" s="64">
        <v>212</v>
      </c>
      <c r="I92" s="64">
        <v>218</v>
      </c>
      <c r="J92" s="64">
        <v>219</v>
      </c>
      <c r="K92" s="64">
        <v>239</v>
      </c>
      <c r="L92" s="64">
        <v>232</v>
      </c>
      <c r="M92" s="65">
        <v>239</v>
      </c>
      <c r="N92" s="63">
        <f t="shared" si="0"/>
        <v>211.41666666666666</v>
      </c>
    </row>
    <row r="93" spans="1:14" ht="12" customHeight="1" x14ac:dyDescent="0.2">
      <c r="A93" s="71" t="str">
        <f>'Pregnant Women Participating'!A93</f>
        <v>Hawaii</v>
      </c>
      <c r="B93" s="63">
        <v>1641</v>
      </c>
      <c r="C93" s="64">
        <v>1616</v>
      </c>
      <c r="D93" s="64">
        <v>1647</v>
      </c>
      <c r="E93" s="64">
        <v>1675</v>
      </c>
      <c r="F93" s="64">
        <v>1658</v>
      </c>
      <c r="G93" s="64">
        <v>1643</v>
      </c>
      <c r="H93" s="64">
        <v>1618</v>
      </c>
      <c r="I93" s="64">
        <v>1577</v>
      </c>
      <c r="J93" s="64">
        <v>1599</v>
      </c>
      <c r="K93" s="64">
        <v>1619</v>
      </c>
      <c r="L93" s="64">
        <v>1615</v>
      </c>
      <c r="M93" s="65">
        <v>1606</v>
      </c>
      <c r="N93" s="63">
        <f t="shared" si="0"/>
        <v>1626.1666666666667</v>
      </c>
    </row>
    <row r="94" spans="1:14" ht="12" customHeight="1" x14ac:dyDescent="0.2">
      <c r="A94" s="71" t="str">
        <f>'Pregnant Women Participating'!A94</f>
        <v>Idaho</v>
      </c>
      <c r="B94" s="63">
        <v>2227</v>
      </c>
      <c r="C94" s="64">
        <v>2238</v>
      </c>
      <c r="D94" s="64">
        <v>2242</v>
      </c>
      <c r="E94" s="64">
        <v>2284</v>
      </c>
      <c r="F94" s="64">
        <v>2306</v>
      </c>
      <c r="G94" s="64">
        <v>2354</v>
      </c>
      <c r="H94" s="64">
        <v>2370</v>
      </c>
      <c r="I94" s="64">
        <v>2394</v>
      </c>
      <c r="J94" s="64">
        <v>2394</v>
      </c>
      <c r="K94" s="64">
        <v>2412</v>
      </c>
      <c r="L94" s="64">
        <v>2379</v>
      </c>
      <c r="M94" s="65">
        <v>2415</v>
      </c>
      <c r="N94" s="63">
        <f t="shared" si="0"/>
        <v>2334.5833333333335</v>
      </c>
    </row>
    <row r="95" spans="1:14" ht="12" customHeight="1" x14ac:dyDescent="0.2">
      <c r="A95" s="71" t="str">
        <f>'Pregnant Women Participating'!A95</f>
        <v>Nevada</v>
      </c>
      <c r="B95" s="63">
        <v>1922</v>
      </c>
      <c r="C95" s="64">
        <v>1853</v>
      </c>
      <c r="D95" s="64">
        <v>1815</v>
      </c>
      <c r="E95" s="64">
        <v>1815</v>
      </c>
      <c r="F95" s="64">
        <v>1822</v>
      </c>
      <c r="G95" s="64">
        <v>1820</v>
      </c>
      <c r="H95" s="64">
        <v>1814</v>
      </c>
      <c r="I95" s="64">
        <v>1884</v>
      </c>
      <c r="J95" s="64">
        <v>1867</v>
      </c>
      <c r="K95" s="64">
        <v>1855</v>
      </c>
      <c r="L95" s="64">
        <v>1847</v>
      </c>
      <c r="M95" s="65">
        <v>1834</v>
      </c>
      <c r="N95" s="63">
        <f t="shared" si="0"/>
        <v>1845.6666666666667</v>
      </c>
    </row>
    <row r="96" spans="1:14" ht="12" customHeight="1" x14ac:dyDescent="0.2">
      <c r="A96" s="71" t="str">
        <f>'Pregnant Women Participating'!A96</f>
        <v>Oregon</v>
      </c>
      <c r="B96" s="63">
        <v>5442</v>
      </c>
      <c r="C96" s="64">
        <v>5393</v>
      </c>
      <c r="D96" s="64">
        <v>5374</v>
      </c>
      <c r="E96" s="64">
        <v>5416</v>
      </c>
      <c r="F96" s="64">
        <v>5412</v>
      </c>
      <c r="G96" s="64">
        <v>5496</v>
      </c>
      <c r="H96" s="64">
        <v>5536</v>
      </c>
      <c r="I96" s="64">
        <v>5615</v>
      </c>
      <c r="J96" s="64">
        <v>5675</v>
      </c>
      <c r="K96" s="64">
        <v>5803</v>
      </c>
      <c r="L96" s="64">
        <v>5849</v>
      </c>
      <c r="M96" s="65">
        <v>5863</v>
      </c>
      <c r="N96" s="63">
        <f t="shared" si="0"/>
        <v>5572.833333333333</v>
      </c>
    </row>
    <row r="97" spans="1:14" ht="12" customHeight="1" x14ac:dyDescent="0.2">
      <c r="A97" s="71" t="str">
        <f>'Pregnant Women Participating'!A97</f>
        <v>Washington</v>
      </c>
      <c r="B97" s="63">
        <v>7726</v>
      </c>
      <c r="C97" s="64">
        <v>7752</v>
      </c>
      <c r="D97" s="64">
        <v>7816</v>
      </c>
      <c r="E97" s="64">
        <v>8061</v>
      </c>
      <c r="F97" s="64">
        <v>8165</v>
      </c>
      <c r="G97" s="64">
        <v>8289</v>
      </c>
      <c r="H97" s="64">
        <v>8463</v>
      </c>
      <c r="I97" s="64">
        <v>8458</v>
      </c>
      <c r="J97" s="64">
        <v>8371</v>
      </c>
      <c r="K97" s="64">
        <v>8413</v>
      </c>
      <c r="L97" s="64">
        <v>8209</v>
      </c>
      <c r="M97" s="65">
        <v>8333</v>
      </c>
      <c r="N97" s="63">
        <f t="shared" si="0"/>
        <v>8171.333333333333</v>
      </c>
    </row>
    <row r="98" spans="1:14" ht="12" customHeight="1" x14ac:dyDescent="0.2">
      <c r="A98" s="71" t="str">
        <f>'Pregnant Women Participating'!A98</f>
        <v>Northern Marianas</v>
      </c>
      <c r="B98" s="63">
        <v>77</v>
      </c>
      <c r="C98" s="64">
        <v>78</v>
      </c>
      <c r="D98" s="64">
        <v>91</v>
      </c>
      <c r="E98" s="64">
        <v>91</v>
      </c>
      <c r="F98" s="64">
        <v>88</v>
      </c>
      <c r="G98" s="64">
        <v>90</v>
      </c>
      <c r="H98" s="64">
        <v>96</v>
      </c>
      <c r="I98" s="64">
        <v>96</v>
      </c>
      <c r="J98" s="64">
        <v>91</v>
      </c>
      <c r="K98" s="64">
        <v>95</v>
      </c>
      <c r="L98" s="64">
        <v>97</v>
      </c>
      <c r="M98" s="65">
        <v>91</v>
      </c>
      <c r="N98" s="63">
        <f t="shared" si="0"/>
        <v>90.083333333333329</v>
      </c>
    </row>
    <row r="99" spans="1:14" ht="12" customHeight="1" x14ac:dyDescent="0.2">
      <c r="A99" s="71" t="str">
        <f>'Pregnant Women Participating'!A99</f>
        <v>Inter-Tribal Council, NV</v>
      </c>
      <c r="B99" s="63">
        <v>16</v>
      </c>
      <c r="C99" s="64">
        <v>20</v>
      </c>
      <c r="D99" s="64">
        <v>21</v>
      </c>
      <c r="E99" s="64">
        <v>19</v>
      </c>
      <c r="F99" s="64">
        <v>25</v>
      </c>
      <c r="G99" s="64">
        <v>24</v>
      </c>
      <c r="H99" s="64">
        <v>27</v>
      </c>
      <c r="I99" s="64">
        <v>25</v>
      </c>
      <c r="J99" s="64">
        <v>28</v>
      </c>
      <c r="K99" s="64">
        <v>34</v>
      </c>
      <c r="L99" s="64">
        <v>30</v>
      </c>
      <c r="M99" s="65">
        <v>24</v>
      </c>
      <c r="N99" s="63">
        <f t="shared" si="0"/>
        <v>24.416666666666668</v>
      </c>
    </row>
    <row r="100" spans="1:14" s="70" customFormat="1" ht="24.75" customHeight="1" x14ac:dyDescent="0.2">
      <c r="A100" s="66" t="str">
        <f>'Pregnant Women Participating'!A100</f>
        <v>Western Region</v>
      </c>
      <c r="B100" s="67">
        <v>65626</v>
      </c>
      <c r="C100" s="68">
        <v>65110</v>
      </c>
      <c r="D100" s="68">
        <v>65085</v>
      </c>
      <c r="E100" s="68">
        <v>66312</v>
      </c>
      <c r="F100" s="68">
        <v>66518</v>
      </c>
      <c r="G100" s="68">
        <v>67039</v>
      </c>
      <c r="H100" s="68">
        <v>67854</v>
      </c>
      <c r="I100" s="68">
        <v>67986</v>
      </c>
      <c r="J100" s="68">
        <v>67882</v>
      </c>
      <c r="K100" s="68">
        <v>68285</v>
      </c>
      <c r="L100" s="68">
        <v>67093</v>
      </c>
      <c r="M100" s="69">
        <v>67428</v>
      </c>
      <c r="N100" s="67">
        <f t="shared" si="0"/>
        <v>66851.5</v>
      </c>
    </row>
    <row r="101" spans="1:14" s="76" customFormat="1" ht="16.5" customHeight="1" thickBot="1" x14ac:dyDescent="0.25">
      <c r="A101" s="72" t="str">
        <f>'Pregnant Women Participating'!A101</f>
        <v>TOTAL</v>
      </c>
      <c r="B101" s="73">
        <v>253039</v>
      </c>
      <c r="C101" s="74">
        <v>250021</v>
      </c>
      <c r="D101" s="74">
        <v>248385</v>
      </c>
      <c r="E101" s="74">
        <v>252113</v>
      </c>
      <c r="F101" s="74">
        <v>254251</v>
      </c>
      <c r="G101" s="74">
        <v>257676</v>
      </c>
      <c r="H101" s="74">
        <v>261216</v>
      </c>
      <c r="I101" s="74">
        <v>262457</v>
      </c>
      <c r="J101" s="74">
        <v>262138</v>
      </c>
      <c r="K101" s="74">
        <v>263930</v>
      </c>
      <c r="L101" s="74">
        <v>262457</v>
      </c>
      <c r="M101" s="75">
        <v>263027</v>
      </c>
      <c r="N101" s="73">
        <f t="shared" si="0"/>
        <v>257559.16666666666</v>
      </c>
    </row>
    <row r="102" spans="1:14" ht="12.75" customHeight="1" thickTop="1" x14ac:dyDescent="0.2">
      <c r="A102" s="77"/>
    </row>
    <row r="103" spans="1:14" x14ac:dyDescent="0.2">
      <c r="A103" s="77"/>
    </row>
    <row r="104" spans="1:14" s="78" customFormat="1" ht="12.75" x14ac:dyDescent="0.2">
      <c r="A104" s="54" t="s">
        <v>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04"/>
  <sheetViews>
    <sheetView workbookViewId="0"/>
  </sheetViews>
  <sheetFormatPr defaultColWidth="9.140625" defaultRowHeight="12" x14ac:dyDescent="0.2"/>
  <cols>
    <col min="1" max="1" width="34.7109375" style="56" customWidth="1"/>
    <col min="2" max="13" width="11.7109375" style="56" customWidth="1"/>
    <col min="14" max="14" width="13.7109375" style="56" customWidth="1"/>
    <col min="15" max="16384" width="9.140625" style="56"/>
  </cols>
  <sheetData>
    <row r="1" spans="1:14" ht="12" customHeight="1" x14ac:dyDescent="0.2">
      <c r="A1" s="54" t="s">
        <v>29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4" ht="12" customHeight="1" x14ac:dyDescent="0.2">
      <c r="A2" s="54" t="str">
        <f>'Pregnant Women Participating'!A2</f>
        <v>FISCAL YEAR 2025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4" ht="12" customHeight="1" x14ac:dyDescent="0.2">
      <c r="A3" s="57" t="str">
        <f>'Pregnant Women Participating'!A3</f>
        <v>Data as of December 12, 2025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14" ht="12" customHeight="1" x14ac:dyDescent="0.2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4" ht="24" customHeight="1" x14ac:dyDescent="0.2">
      <c r="A5" s="58" t="s">
        <v>0</v>
      </c>
      <c r="B5" s="59">
        <f>DATE(RIGHT(A2,4)-1,10,1)</f>
        <v>45566</v>
      </c>
      <c r="C5" s="60">
        <f>DATE(RIGHT(A2,4)-1,11,1)</f>
        <v>45597</v>
      </c>
      <c r="D5" s="60">
        <f>DATE(RIGHT(A2,4)-1,12,1)</f>
        <v>45627</v>
      </c>
      <c r="E5" s="60">
        <f>DATE(RIGHT(A2,4),1,1)</f>
        <v>45658</v>
      </c>
      <c r="F5" s="60">
        <f>DATE(RIGHT(A2,4),2,1)</f>
        <v>45689</v>
      </c>
      <c r="G5" s="60">
        <f>DATE(RIGHT(A2,4),3,1)</f>
        <v>45717</v>
      </c>
      <c r="H5" s="60">
        <f>DATE(RIGHT(A2,4),4,1)</f>
        <v>45748</v>
      </c>
      <c r="I5" s="60">
        <f>DATE(RIGHT(A2,4),5,1)</f>
        <v>45778</v>
      </c>
      <c r="J5" s="60">
        <f>DATE(RIGHT(A2,4),6,1)</f>
        <v>45809</v>
      </c>
      <c r="K5" s="60">
        <f>DATE(RIGHT(A2,4),7,1)</f>
        <v>45839</v>
      </c>
      <c r="L5" s="60">
        <f>DATE(RIGHT(A2,4),8,1)</f>
        <v>45870</v>
      </c>
      <c r="M5" s="60">
        <f>DATE(RIGHT(A2,4),9,1)</f>
        <v>45901</v>
      </c>
      <c r="N5" s="61" t="s">
        <v>12</v>
      </c>
    </row>
    <row r="6" spans="1:14" ht="12" customHeight="1" x14ac:dyDescent="0.2">
      <c r="A6" s="62" t="str">
        <f>'Pregnant Women Participating'!A6</f>
        <v>Connecticut</v>
      </c>
      <c r="B6" s="63">
        <v>3783</v>
      </c>
      <c r="C6" s="64">
        <v>3762</v>
      </c>
      <c r="D6" s="64">
        <v>3714</v>
      </c>
      <c r="E6" s="64">
        <v>3844</v>
      </c>
      <c r="F6" s="64">
        <v>3735</v>
      </c>
      <c r="G6" s="64">
        <v>3730</v>
      </c>
      <c r="H6" s="64">
        <v>3720</v>
      </c>
      <c r="I6" s="64">
        <v>3734</v>
      </c>
      <c r="J6" s="64">
        <v>3742</v>
      </c>
      <c r="K6" s="64">
        <v>3780</v>
      </c>
      <c r="L6" s="64">
        <v>3769</v>
      </c>
      <c r="M6" s="65">
        <v>3781</v>
      </c>
      <c r="N6" s="63">
        <f t="shared" ref="N6:N101" si="0">IF(SUM(B6:M6)&gt;0,AVERAGE(B6:M6),"0")</f>
        <v>3757.8333333333335</v>
      </c>
    </row>
    <row r="7" spans="1:14" ht="12" customHeight="1" x14ac:dyDescent="0.2">
      <c r="A7" s="62" t="str">
        <f>'Pregnant Women Participating'!A7</f>
        <v>Maine</v>
      </c>
      <c r="B7" s="63">
        <v>917</v>
      </c>
      <c r="C7" s="64">
        <v>910</v>
      </c>
      <c r="D7" s="64">
        <v>926</v>
      </c>
      <c r="E7" s="64">
        <v>912</v>
      </c>
      <c r="F7" s="64">
        <v>867</v>
      </c>
      <c r="G7" s="64">
        <v>848</v>
      </c>
      <c r="H7" s="64">
        <v>882</v>
      </c>
      <c r="I7" s="64">
        <v>910</v>
      </c>
      <c r="J7" s="64">
        <v>920</v>
      </c>
      <c r="K7" s="64">
        <v>945</v>
      </c>
      <c r="L7" s="64">
        <v>911</v>
      </c>
      <c r="M7" s="65">
        <v>928</v>
      </c>
      <c r="N7" s="63">
        <f t="shared" si="0"/>
        <v>906.33333333333337</v>
      </c>
    </row>
    <row r="8" spans="1:14" ht="12" customHeight="1" x14ac:dyDescent="0.2">
      <c r="A8" s="62" t="str">
        <f>'Pregnant Women Participating'!A8</f>
        <v>Massachusetts</v>
      </c>
      <c r="B8" s="63">
        <v>7312</v>
      </c>
      <c r="C8" s="64">
        <v>7373</v>
      </c>
      <c r="D8" s="64">
        <v>7235</v>
      </c>
      <c r="E8" s="64">
        <v>7359</v>
      </c>
      <c r="F8" s="64">
        <v>7270</v>
      </c>
      <c r="G8" s="64">
        <v>7314</v>
      </c>
      <c r="H8" s="64">
        <v>7123</v>
      </c>
      <c r="I8" s="64">
        <v>7311</v>
      </c>
      <c r="J8" s="64">
        <v>7130</v>
      </c>
      <c r="K8" s="64">
        <v>7048</v>
      </c>
      <c r="L8" s="64">
        <v>6987</v>
      </c>
      <c r="M8" s="65">
        <v>7044</v>
      </c>
      <c r="N8" s="63">
        <f t="shared" si="0"/>
        <v>7208.833333333333</v>
      </c>
    </row>
    <row r="9" spans="1:14" ht="12" customHeight="1" x14ac:dyDescent="0.2">
      <c r="A9" s="62" t="str">
        <f>'Pregnant Women Participating'!A9</f>
        <v>New Hampshire</v>
      </c>
      <c r="B9" s="63">
        <v>413</v>
      </c>
      <c r="C9" s="64">
        <v>408</v>
      </c>
      <c r="D9" s="64">
        <v>410</v>
      </c>
      <c r="E9" s="64">
        <v>410</v>
      </c>
      <c r="F9" s="64">
        <v>398</v>
      </c>
      <c r="G9" s="64">
        <v>416</v>
      </c>
      <c r="H9" s="64">
        <v>409</v>
      </c>
      <c r="I9" s="64">
        <v>428</v>
      </c>
      <c r="J9" s="64">
        <v>423</v>
      </c>
      <c r="K9" s="64">
        <v>437</v>
      </c>
      <c r="L9" s="64">
        <v>447</v>
      </c>
      <c r="M9" s="65">
        <v>432</v>
      </c>
      <c r="N9" s="63">
        <f t="shared" si="0"/>
        <v>419.25</v>
      </c>
    </row>
    <row r="10" spans="1:14" ht="12" customHeight="1" x14ac:dyDescent="0.2">
      <c r="A10" s="62" t="str">
        <f>'Pregnant Women Participating'!A10</f>
        <v>New York</v>
      </c>
      <c r="B10" s="63">
        <v>38543</v>
      </c>
      <c r="C10" s="64">
        <v>38134</v>
      </c>
      <c r="D10" s="64">
        <v>38307</v>
      </c>
      <c r="E10" s="64">
        <v>38793</v>
      </c>
      <c r="F10" s="64">
        <v>38552</v>
      </c>
      <c r="G10" s="64">
        <v>38792</v>
      </c>
      <c r="H10" s="64">
        <v>38596</v>
      </c>
      <c r="I10" s="64">
        <v>38446</v>
      </c>
      <c r="J10" s="64">
        <v>37922</v>
      </c>
      <c r="K10" s="64">
        <v>38268</v>
      </c>
      <c r="L10" s="64">
        <v>37965</v>
      </c>
      <c r="M10" s="65">
        <v>38065</v>
      </c>
      <c r="N10" s="63">
        <f t="shared" si="0"/>
        <v>38365.25</v>
      </c>
    </row>
    <row r="11" spans="1:14" ht="12" customHeight="1" x14ac:dyDescent="0.2">
      <c r="A11" s="62" t="str">
        <f>'Pregnant Women Participating'!A11</f>
        <v>Rhode Island</v>
      </c>
      <c r="B11" s="63">
        <v>961</v>
      </c>
      <c r="C11" s="64">
        <v>907</v>
      </c>
      <c r="D11" s="64">
        <v>912</v>
      </c>
      <c r="E11" s="64">
        <v>958</v>
      </c>
      <c r="F11" s="64">
        <v>974</v>
      </c>
      <c r="G11" s="64">
        <v>948</v>
      </c>
      <c r="H11" s="64">
        <v>966</v>
      </c>
      <c r="I11" s="64">
        <v>958</v>
      </c>
      <c r="J11" s="64">
        <v>973</v>
      </c>
      <c r="K11" s="64">
        <v>1028</v>
      </c>
      <c r="L11" s="64">
        <v>1014</v>
      </c>
      <c r="M11" s="65">
        <v>1025</v>
      </c>
      <c r="N11" s="63">
        <f t="shared" si="0"/>
        <v>968.66666666666663</v>
      </c>
    </row>
    <row r="12" spans="1:14" ht="12" customHeight="1" x14ac:dyDescent="0.2">
      <c r="A12" s="62" t="str">
        <f>'Pregnant Women Participating'!A12</f>
        <v>Vermont</v>
      </c>
      <c r="B12" s="63">
        <v>366</v>
      </c>
      <c r="C12" s="64">
        <v>381</v>
      </c>
      <c r="D12" s="64">
        <v>373</v>
      </c>
      <c r="E12" s="64">
        <v>390</v>
      </c>
      <c r="F12" s="64">
        <v>399</v>
      </c>
      <c r="G12" s="64">
        <v>392</v>
      </c>
      <c r="H12" s="64">
        <v>404</v>
      </c>
      <c r="I12" s="64">
        <v>406</v>
      </c>
      <c r="J12" s="64">
        <v>390</v>
      </c>
      <c r="K12" s="64">
        <v>422</v>
      </c>
      <c r="L12" s="64">
        <v>409</v>
      </c>
      <c r="M12" s="65">
        <v>399</v>
      </c>
      <c r="N12" s="63">
        <f t="shared" si="0"/>
        <v>394.25</v>
      </c>
    </row>
    <row r="13" spans="1:14" ht="12" customHeight="1" x14ac:dyDescent="0.2">
      <c r="A13" s="62" t="str">
        <f>'Pregnant Women Participating'!A13</f>
        <v>Virgin Islands</v>
      </c>
      <c r="B13" s="63">
        <v>349</v>
      </c>
      <c r="C13" s="64">
        <v>340</v>
      </c>
      <c r="D13" s="64">
        <v>335</v>
      </c>
      <c r="E13" s="64">
        <v>341</v>
      </c>
      <c r="F13" s="64">
        <v>334</v>
      </c>
      <c r="G13" s="64">
        <v>336</v>
      </c>
      <c r="H13" s="64">
        <v>342</v>
      </c>
      <c r="I13" s="64">
        <v>334</v>
      </c>
      <c r="J13" s="64">
        <v>325</v>
      </c>
      <c r="K13" s="64">
        <v>327</v>
      </c>
      <c r="L13" s="64">
        <v>331</v>
      </c>
      <c r="M13" s="65">
        <v>333</v>
      </c>
      <c r="N13" s="63">
        <f t="shared" si="0"/>
        <v>335.58333333333331</v>
      </c>
    </row>
    <row r="14" spans="1:14" ht="12" customHeight="1" x14ac:dyDescent="0.2">
      <c r="A14" s="62" t="str">
        <f>'Pregnant Women Participating'!A14</f>
        <v>Pleasant Point, ME</v>
      </c>
      <c r="B14" s="63">
        <v>1</v>
      </c>
      <c r="C14" s="64">
        <v>1</v>
      </c>
      <c r="D14" s="64">
        <v>1</v>
      </c>
      <c r="E14" s="64">
        <v>2</v>
      </c>
      <c r="F14" s="64">
        <v>2</v>
      </c>
      <c r="G14" s="64">
        <v>1</v>
      </c>
      <c r="H14" s="64">
        <v>1</v>
      </c>
      <c r="I14" s="64">
        <v>1</v>
      </c>
      <c r="J14" s="64">
        <v>1</v>
      </c>
      <c r="K14" s="64">
        <v>0</v>
      </c>
      <c r="L14" s="64">
        <v>0</v>
      </c>
      <c r="M14" s="65">
        <v>0</v>
      </c>
      <c r="N14" s="63">
        <f t="shared" si="0"/>
        <v>0.91666666666666663</v>
      </c>
    </row>
    <row r="15" spans="1:14" s="70" customFormat="1" ht="24.75" customHeight="1" x14ac:dyDescent="0.2">
      <c r="A15" s="66" t="str">
        <f>'Pregnant Women Participating'!A15</f>
        <v>Northeast Region</v>
      </c>
      <c r="B15" s="67">
        <v>52645</v>
      </c>
      <c r="C15" s="68">
        <v>52216</v>
      </c>
      <c r="D15" s="68">
        <v>52213</v>
      </c>
      <c r="E15" s="68">
        <v>53009</v>
      </c>
      <c r="F15" s="68">
        <v>52531</v>
      </c>
      <c r="G15" s="68">
        <v>52777</v>
      </c>
      <c r="H15" s="68">
        <v>52443</v>
      </c>
      <c r="I15" s="68">
        <v>52528</v>
      </c>
      <c r="J15" s="68">
        <v>51826</v>
      </c>
      <c r="K15" s="68">
        <v>52255</v>
      </c>
      <c r="L15" s="68">
        <v>51833</v>
      </c>
      <c r="M15" s="69">
        <v>52007</v>
      </c>
      <c r="N15" s="67">
        <f t="shared" si="0"/>
        <v>52356.916666666664</v>
      </c>
    </row>
    <row r="16" spans="1:14" ht="12" customHeight="1" x14ac:dyDescent="0.2">
      <c r="A16" s="62" t="str">
        <f>'Pregnant Women Participating'!A16</f>
        <v>Delaware</v>
      </c>
      <c r="B16" s="63">
        <v>1667</v>
      </c>
      <c r="C16" s="64">
        <v>1631</v>
      </c>
      <c r="D16" s="64">
        <v>1683</v>
      </c>
      <c r="E16" s="64">
        <v>1714</v>
      </c>
      <c r="F16" s="64">
        <v>1733</v>
      </c>
      <c r="G16" s="64">
        <v>1726</v>
      </c>
      <c r="H16" s="64">
        <v>1703</v>
      </c>
      <c r="I16" s="64">
        <v>1699</v>
      </c>
      <c r="J16" s="64">
        <v>1680</v>
      </c>
      <c r="K16" s="64">
        <v>1620</v>
      </c>
      <c r="L16" s="64">
        <v>1588</v>
      </c>
      <c r="M16" s="65">
        <v>1638</v>
      </c>
      <c r="N16" s="63">
        <f t="shared" si="0"/>
        <v>1673.5</v>
      </c>
    </row>
    <row r="17" spans="1:14" ht="12" customHeight="1" x14ac:dyDescent="0.2">
      <c r="A17" s="62" t="str">
        <f>'Pregnant Women Participating'!A17</f>
        <v>District of Columbia</v>
      </c>
      <c r="B17" s="63">
        <v>1223</v>
      </c>
      <c r="C17" s="64">
        <v>1188</v>
      </c>
      <c r="D17" s="64">
        <v>1193</v>
      </c>
      <c r="E17" s="64">
        <v>1185</v>
      </c>
      <c r="F17" s="64">
        <v>1170</v>
      </c>
      <c r="G17" s="64">
        <v>1165</v>
      </c>
      <c r="H17" s="64">
        <v>1115</v>
      </c>
      <c r="I17" s="64">
        <v>1075</v>
      </c>
      <c r="J17" s="64">
        <v>997</v>
      </c>
      <c r="K17" s="64">
        <v>982</v>
      </c>
      <c r="L17" s="64">
        <v>932</v>
      </c>
      <c r="M17" s="65">
        <v>977</v>
      </c>
      <c r="N17" s="63">
        <f t="shared" si="0"/>
        <v>1100.1666666666667</v>
      </c>
    </row>
    <row r="18" spans="1:14" ht="12" customHeight="1" x14ac:dyDescent="0.2">
      <c r="A18" s="62" t="str">
        <f>'Pregnant Women Participating'!A18</f>
        <v>Maryland</v>
      </c>
      <c r="B18" s="63">
        <v>9624</v>
      </c>
      <c r="C18" s="64">
        <v>9447</v>
      </c>
      <c r="D18" s="64">
        <v>9367</v>
      </c>
      <c r="E18" s="64">
        <v>9436</v>
      </c>
      <c r="F18" s="64">
        <v>9240</v>
      </c>
      <c r="G18" s="64">
        <v>9193</v>
      </c>
      <c r="H18" s="64">
        <v>9182</v>
      </c>
      <c r="I18" s="64">
        <v>9205</v>
      </c>
      <c r="J18" s="64">
        <v>9095</v>
      </c>
      <c r="K18" s="64">
        <v>9117</v>
      </c>
      <c r="L18" s="64">
        <v>9062</v>
      </c>
      <c r="M18" s="65">
        <v>9048</v>
      </c>
      <c r="N18" s="63">
        <f t="shared" si="0"/>
        <v>9251.3333333333339</v>
      </c>
    </row>
    <row r="19" spans="1:14" ht="12" customHeight="1" x14ac:dyDescent="0.2">
      <c r="A19" s="62" t="str">
        <f>'Pregnant Women Participating'!A19</f>
        <v>New Jersey</v>
      </c>
      <c r="B19" s="63">
        <v>12215</v>
      </c>
      <c r="C19" s="64">
        <v>12122</v>
      </c>
      <c r="D19" s="64">
        <v>11999</v>
      </c>
      <c r="E19" s="64">
        <v>12058</v>
      </c>
      <c r="F19" s="64">
        <v>12085</v>
      </c>
      <c r="G19" s="64">
        <v>12111</v>
      </c>
      <c r="H19" s="64">
        <v>11899</v>
      </c>
      <c r="I19" s="64">
        <v>11826</v>
      </c>
      <c r="J19" s="64">
        <v>11882</v>
      </c>
      <c r="K19" s="64">
        <v>12030</v>
      </c>
      <c r="L19" s="64">
        <v>11999</v>
      </c>
      <c r="M19" s="65">
        <v>11967</v>
      </c>
      <c r="N19" s="63">
        <f t="shared" si="0"/>
        <v>12016.083333333334</v>
      </c>
    </row>
    <row r="20" spans="1:14" ht="12" customHeight="1" x14ac:dyDescent="0.2">
      <c r="A20" s="62" t="str">
        <f>'Pregnant Women Participating'!A20</f>
        <v>Pennsylvania</v>
      </c>
      <c r="B20" s="63">
        <v>5633</v>
      </c>
      <c r="C20" s="64">
        <v>5529</v>
      </c>
      <c r="D20" s="64">
        <v>5417</v>
      </c>
      <c r="E20" s="64">
        <v>5458</v>
      </c>
      <c r="F20" s="64">
        <v>5479</v>
      </c>
      <c r="G20" s="64">
        <v>5504</v>
      </c>
      <c r="H20" s="64">
        <v>5579</v>
      </c>
      <c r="I20" s="64">
        <v>5604</v>
      </c>
      <c r="J20" s="64">
        <v>5601</v>
      </c>
      <c r="K20" s="64">
        <v>5615</v>
      </c>
      <c r="L20" s="64">
        <v>5528</v>
      </c>
      <c r="M20" s="65">
        <v>5588</v>
      </c>
      <c r="N20" s="63">
        <f t="shared" si="0"/>
        <v>5544.583333333333</v>
      </c>
    </row>
    <row r="21" spans="1:14" ht="12" customHeight="1" x14ac:dyDescent="0.2">
      <c r="A21" s="62" t="str">
        <f>'Pregnant Women Participating'!A21</f>
        <v>Puerto Rico</v>
      </c>
      <c r="B21" s="63">
        <v>2549</v>
      </c>
      <c r="C21" s="64">
        <v>2481</v>
      </c>
      <c r="D21" s="64">
        <v>2499</v>
      </c>
      <c r="E21" s="64">
        <v>2558</v>
      </c>
      <c r="F21" s="64">
        <v>2609</v>
      </c>
      <c r="G21" s="64">
        <v>2576</v>
      </c>
      <c r="H21" s="64">
        <v>2538</v>
      </c>
      <c r="I21" s="64">
        <v>2562</v>
      </c>
      <c r="J21" s="64">
        <v>2597</v>
      </c>
      <c r="K21" s="64">
        <v>2609</v>
      </c>
      <c r="L21" s="64">
        <v>2655</v>
      </c>
      <c r="M21" s="65">
        <v>2658</v>
      </c>
      <c r="N21" s="63">
        <f t="shared" si="0"/>
        <v>2574.25</v>
      </c>
    </row>
    <row r="22" spans="1:14" ht="12" customHeight="1" x14ac:dyDescent="0.2">
      <c r="A22" s="62" t="str">
        <f>'Pregnant Women Participating'!A22</f>
        <v>Virginia</v>
      </c>
      <c r="B22" s="63">
        <v>5266</v>
      </c>
      <c r="C22" s="64">
        <v>5021</v>
      </c>
      <c r="D22" s="64">
        <v>4951</v>
      </c>
      <c r="E22" s="64">
        <v>4979</v>
      </c>
      <c r="F22" s="64">
        <v>4826</v>
      </c>
      <c r="G22" s="64">
        <v>4957</v>
      </c>
      <c r="H22" s="64">
        <v>5040</v>
      </c>
      <c r="I22" s="64">
        <v>5058</v>
      </c>
      <c r="J22" s="64">
        <v>5029</v>
      </c>
      <c r="K22" s="64">
        <v>5147</v>
      </c>
      <c r="L22" s="64">
        <v>5154</v>
      </c>
      <c r="M22" s="65">
        <v>5155</v>
      </c>
      <c r="N22" s="63">
        <f t="shared" si="0"/>
        <v>5048.583333333333</v>
      </c>
    </row>
    <row r="23" spans="1:14" ht="12" customHeight="1" x14ac:dyDescent="0.2">
      <c r="A23" s="62" t="str">
        <f>'Pregnant Women Participating'!A23</f>
        <v>West Virginia</v>
      </c>
      <c r="B23" s="63">
        <v>748</v>
      </c>
      <c r="C23" s="64">
        <v>751</v>
      </c>
      <c r="D23" s="64">
        <v>767</v>
      </c>
      <c r="E23" s="64">
        <v>804</v>
      </c>
      <c r="F23" s="64">
        <v>762</v>
      </c>
      <c r="G23" s="64">
        <v>760</v>
      </c>
      <c r="H23" s="64">
        <v>776</v>
      </c>
      <c r="I23" s="64">
        <v>785</v>
      </c>
      <c r="J23" s="64">
        <v>777</v>
      </c>
      <c r="K23" s="64">
        <v>781</v>
      </c>
      <c r="L23" s="64">
        <v>795</v>
      </c>
      <c r="M23" s="65">
        <v>800</v>
      </c>
      <c r="N23" s="63">
        <f t="shared" si="0"/>
        <v>775.5</v>
      </c>
    </row>
    <row r="24" spans="1:14" s="70" customFormat="1" ht="24.75" customHeight="1" x14ac:dyDescent="0.2">
      <c r="A24" s="66" t="str">
        <f>'Pregnant Women Participating'!A24</f>
        <v>Mid-Atlantic Region</v>
      </c>
      <c r="B24" s="67">
        <v>38925</v>
      </c>
      <c r="C24" s="68">
        <v>38170</v>
      </c>
      <c r="D24" s="68">
        <v>37876</v>
      </c>
      <c r="E24" s="68">
        <v>38192</v>
      </c>
      <c r="F24" s="68">
        <v>37904</v>
      </c>
      <c r="G24" s="68">
        <v>37992</v>
      </c>
      <c r="H24" s="68">
        <v>37832</v>
      </c>
      <c r="I24" s="68">
        <v>37814</v>
      </c>
      <c r="J24" s="68">
        <v>37658</v>
      </c>
      <c r="K24" s="68">
        <v>37901</v>
      </c>
      <c r="L24" s="68">
        <v>37713</v>
      </c>
      <c r="M24" s="69">
        <v>37831</v>
      </c>
      <c r="N24" s="67">
        <f t="shared" si="0"/>
        <v>37984</v>
      </c>
    </row>
    <row r="25" spans="1:14" ht="12" customHeight="1" x14ac:dyDescent="0.2">
      <c r="A25" s="62" t="str">
        <f>'Pregnant Women Participating'!A25</f>
        <v>Alabama</v>
      </c>
      <c r="B25" s="63">
        <v>3088</v>
      </c>
      <c r="C25" s="64">
        <v>3045</v>
      </c>
      <c r="D25" s="64">
        <v>3042</v>
      </c>
      <c r="E25" s="64">
        <v>3075</v>
      </c>
      <c r="F25" s="64">
        <v>3032</v>
      </c>
      <c r="G25" s="64">
        <v>3104</v>
      </c>
      <c r="H25" s="64">
        <v>3100</v>
      </c>
      <c r="I25" s="64">
        <v>3030</v>
      </c>
      <c r="J25" s="64">
        <v>3065</v>
      </c>
      <c r="K25" s="64">
        <v>3151</v>
      </c>
      <c r="L25" s="64">
        <v>3120</v>
      </c>
      <c r="M25" s="65">
        <v>3110</v>
      </c>
      <c r="N25" s="63">
        <f t="shared" si="0"/>
        <v>3080.1666666666665</v>
      </c>
    </row>
    <row r="26" spans="1:14" ht="12" customHeight="1" x14ac:dyDescent="0.2">
      <c r="A26" s="62" t="str">
        <f>'Pregnant Women Participating'!A26</f>
        <v>Florida</v>
      </c>
      <c r="B26" s="63">
        <v>30829</v>
      </c>
      <c r="C26" s="64">
        <v>30222</v>
      </c>
      <c r="D26" s="64">
        <v>30118</v>
      </c>
      <c r="E26" s="64">
        <v>30820</v>
      </c>
      <c r="F26" s="64">
        <v>30613</v>
      </c>
      <c r="G26" s="64">
        <v>30423</v>
      </c>
      <c r="H26" s="64">
        <v>30197</v>
      </c>
      <c r="I26" s="64">
        <v>29998</v>
      </c>
      <c r="J26" s="64">
        <v>29860</v>
      </c>
      <c r="K26" s="64">
        <v>29785</v>
      </c>
      <c r="L26" s="64">
        <v>29531</v>
      </c>
      <c r="M26" s="65">
        <v>28694</v>
      </c>
      <c r="N26" s="63">
        <f t="shared" si="0"/>
        <v>30090.833333333332</v>
      </c>
    </row>
    <row r="27" spans="1:14" ht="12" customHeight="1" x14ac:dyDescent="0.2">
      <c r="A27" s="62" t="str">
        <f>'Pregnant Women Participating'!A27</f>
        <v>Georgia</v>
      </c>
      <c r="B27" s="63">
        <v>16007</v>
      </c>
      <c r="C27" s="64">
        <v>15853</v>
      </c>
      <c r="D27" s="64">
        <v>15887</v>
      </c>
      <c r="E27" s="64">
        <v>16028</v>
      </c>
      <c r="F27" s="64">
        <v>16020</v>
      </c>
      <c r="G27" s="64">
        <v>16293</v>
      </c>
      <c r="H27" s="64">
        <v>16236</v>
      </c>
      <c r="I27" s="64">
        <v>16089</v>
      </c>
      <c r="J27" s="64">
        <v>15955</v>
      </c>
      <c r="K27" s="64">
        <v>16003</v>
      </c>
      <c r="L27" s="64">
        <v>16019</v>
      </c>
      <c r="M27" s="65">
        <v>16011</v>
      </c>
      <c r="N27" s="63">
        <f t="shared" si="0"/>
        <v>16033.416666666666</v>
      </c>
    </row>
    <row r="28" spans="1:14" ht="12" customHeight="1" x14ac:dyDescent="0.2">
      <c r="A28" s="62" t="str">
        <f>'Pregnant Women Participating'!A28</f>
        <v>Kentucky</v>
      </c>
      <c r="B28" s="63">
        <v>5595</v>
      </c>
      <c r="C28" s="64">
        <v>5496</v>
      </c>
      <c r="D28" s="64">
        <v>5467</v>
      </c>
      <c r="E28" s="64">
        <v>5519</v>
      </c>
      <c r="F28" s="64">
        <v>5495</v>
      </c>
      <c r="G28" s="64">
        <v>5556</v>
      </c>
      <c r="H28" s="64">
        <v>5487</v>
      </c>
      <c r="I28" s="64">
        <v>5353</v>
      </c>
      <c r="J28" s="64">
        <v>5297</v>
      </c>
      <c r="K28" s="64">
        <v>5313</v>
      </c>
      <c r="L28" s="64">
        <v>5272</v>
      </c>
      <c r="M28" s="65">
        <v>5210</v>
      </c>
      <c r="N28" s="63">
        <f t="shared" si="0"/>
        <v>5421.666666666667</v>
      </c>
    </row>
    <row r="29" spans="1:14" ht="12" customHeight="1" x14ac:dyDescent="0.2">
      <c r="A29" s="62" t="str">
        <f>'Pregnant Women Participating'!A29</f>
        <v>Mississippi</v>
      </c>
      <c r="B29" s="63">
        <v>2782</v>
      </c>
      <c r="C29" s="64">
        <v>2709</v>
      </c>
      <c r="D29" s="64">
        <v>2676</v>
      </c>
      <c r="E29" s="64">
        <v>2791</v>
      </c>
      <c r="F29" s="64">
        <v>2791</v>
      </c>
      <c r="G29" s="64">
        <v>2741</v>
      </c>
      <c r="H29" s="64">
        <v>2700</v>
      </c>
      <c r="I29" s="64">
        <v>2756</v>
      </c>
      <c r="J29" s="64">
        <v>2786</v>
      </c>
      <c r="K29" s="64">
        <v>2915</v>
      </c>
      <c r="L29" s="64">
        <v>2877</v>
      </c>
      <c r="M29" s="65">
        <v>2700</v>
      </c>
      <c r="N29" s="63">
        <f t="shared" si="0"/>
        <v>2768.6666666666665</v>
      </c>
    </row>
    <row r="30" spans="1:14" ht="12" customHeight="1" x14ac:dyDescent="0.2">
      <c r="A30" s="62" t="str">
        <f>'Pregnant Women Participating'!A30</f>
        <v>North Carolina</v>
      </c>
      <c r="B30" s="63">
        <v>13646</v>
      </c>
      <c r="C30" s="64">
        <v>13495</v>
      </c>
      <c r="D30" s="64">
        <v>13681</v>
      </c>
      <c r="E30" s="64">
        <v>13940</v>
      </c>
      <c r="F30" s="64">
        <v>13853</v>
      </c>
      <c r="G30" s="64">
        <v>14023</v>
      </c>
      <c r="H30" s="64">
        <v>13907</v>
      </c>
      <c r="I30" s="64">
        <v>13910</v>
      </c>
      <c r="J30" s="64">
        <v>13801</v>
      </c>
      <c r="K30" s="64">
        <v>14078</v>
      </c>
      <c r="L30" s="64">
        <v>13907</v>
      </c>
      <c r="M30" s="65">
        <v>14062</v>
      </c>
      <c r="N30" s="63">
        <f t="shared" si="0"/>
        <v>13858.583333333334</v>
      </c>
    </row>
    <row r="31" spans="1:14" ht="12" customHeight="1" x14ac:dyDescent="0.2">
      <c r="A31" s="62" t="str">
        <f>'Pregnant Women Participating'!A31</f>
        <v>South Carolina</v>
      </c>
      <c r="B31" s="63">
        <v>4584</v>
      </c>
      <c r="C31" s="64">
        <v>4518</v>
      </c>
      <c r="D31" s="64">
        <v>4386</v>
      </c>
      <c r="E31" s="64">
        <v>4406</v>
      </c>
      <c r="F31" s="64">
        <v>4394</v>
      </c>
      <c r="G31" s="64">
        <v>4494</v>
      </c>
      <c r="H31" s="64">
        <v>4565</v>
      </c>
      <c r="I31" s="64">
        <v>4465</v>
      </c>
      <c r="J31" s="64">
        <v>4456</v>
      </c>
      <c r="K31" s="64">
        <v>4406</v>
      </c>
      <c r="L31" s="64">
        <v>4413</v>
      </c>
      <c r="M31" s="65">
        <v>4351</v>
      </c>
      <c r="N31" s="63">
        <f t="shared" si="0"/>
        <v>4453.166666666667</v>
      </c>
    </row>
    <row r="32" spans="1:14" ht="12" customHeight="1" x14ac:dyDescent="0.2">
      <c r="A32" s="62" t="str">
        <f>'Pregnant Women Participating'!A32</f>
        <v>Tennessee</v>
      </c>
      <c r="B32" s="63">
        <v>9374</v>
      </c>
      <c r="C32" s="64">
        <v>9223</v>
      </c>
      <c r="D32" s="64">
        <v>9439</v>
      </c>
      <c r="E32" s="64">
        <v>9840</v>
      </c>
      <c r="F32" s="64">
        <v>9900</v>
      </c>
      <c r="G32" s="64">
        <v>10111</v>
      </c>
      <c r="H32" s="64">
        <v>10111</v>
      </c>
      <c r="I32" s="64">
        <v>10310</v>
      </c>
      <c r="J32" s="64">
        <v>10077</v>
      </c>
      <c r="K32" s="64">
        <v>10164</v>
      </c>
      <c r="L32" s="64">
        <v>10084</v>
      </c>
      <c r="M32" s="65">
        <v>10153</v>
      </c>
      <c r="N32" s="63">
        <f t="shared" si="0"/>
        <v>9898.8333333333339</v>
      </c>
    </row>
    <row r="33" spans="1:14" ht="12" customHeight="1" x14ac:dyDescent="0.2">
      <c r="A33" s="62" t="str">
        <f>'Pregnant Women Participating'!A33</f>
        <v>Choctaw Indians, MS</v>
      </c>
      <c r="B33" s="63">
        <v>24</v>
      </c>
      <c r="C33" s="64">
        <v>23</v>
      </c>
      <c r="D33" s="64">
        <v>26</v>
      </c>
      <c r="E33" s="64">
        <v>27</v>
      </c>
      <c r="F33" s="64">
        <v>31</v>
      </c>
      <c r="G33" s="64">
        <v>30</v>
      </c>
      <c r="H33" s="64">
        <v>29</v>
      </c>
      <c r="I33" s="64">
        <v>30</v>
      </c>
      <c r="J33" s="64">
        <v>32</v>
      </c>
      <c r="K33" s="64">
        <v>26</v>
      </c>
      <c r="L33" s="64">
        <v>23</v>
      </c>
      <c r="M33" s="65">
        <v>24</v>
      </c>
      <c r="N33" s="63">
        <f t="shared" si="0"/>
        <v>27.083333333333332</v>
      </c>
    </row>
    <row r="34" spans="1:14" ht="12" customHeight="1" x14ac:dyDescent="0.2">
      <c r="A34" s="62" t="str">
        <f>'Pregnant Women Participating'!A34</f>
        <v>Eastern Cherokee, NC</v>
      </c>
      <c r="B34" s="63">
        <v>13</v>
      </c>
      <c r="C34" s="64">
        <v>15</v>
      </c>
      <c r="D34" s="64">
        <v>11</v>
      </c>
      <c r="E34" s="64">
        <v>10</v>
      </c>
      <c r="F34" s="64">
        <v>8</v>
      </c>
      <c r="G34" s="64">
        <v>10</v>
      </c>
      <c r="H34" s="64">
        <v>15</v>
      </c>
      <c r="I34" s="64">
        <v>19</v>
      </c>
      <c r="J34" s="64">
        <v>15</v>
      </c>
      <c r="K34" s="64">
        <v>17</v>
      </c>
      <c r="L34" s="64">
        <v>21</v>
      </c>
      <c r="M34" s="65">
        <v>22</v>
      </c>
      <c r="N34" s="63">
        <f t="shared" si="0"/>
        <v>14.666666666666666</v>
      </c>
    </row>
    <row r="35" spans="1:14" s="70" customFormat="1" ht="24.75" customHeight="1" x14ac:dyDescent="0.2">
      <c r="A35" s="66" t="str">
        <f>'Pregnant Women Participating'!A35</f>
        <v>Southeast Region</v>
      </c>
      <c r="B35" s="67">
        <v>85942</v>
      </c>
      <c r="C35" s="68">
        <v>84599</v>
      </c>
      <c r="D35" s="68">
        <v>84733</v>
      </c>
      <c r="E35" s="68">
        <v>86456</v>
      </c>
      <c r="F35" s="68">
        <v>86137</v>
      </c>
      <c r="G35" s="68">
        <v>86785</v>
      </c>
      <c r="H35" s="68">
        <v>86347</v>
      </c>
      <c r="I35" s="68">
        <v>85960</v>
      </c>
      <c r="J35" s="68">
        <v>85344</v>
      </c>
      <c r="K35" s="68">
        <v>85858</v>
      </c>
      <c r="L35" s="68">
        <v>85267</v>
      </c>
      <c r="M35" s="69">
        <v>84337</v>
      </c>
      <c r="N35" s="67">
        <f t="shared" si="0"/>
        <v>85647.083333333328</v>
      </c>
    </row>
    <row r="36" spans="1:14" ht="12" customHeight="1" x14ac:dyDescent="0.2">
      <c r="A36" s="62" t="str">
        <f>'Pregnant Women Participating'!A36</f>
        <v>Illinois</v>
      </c>
      <c r="B36" s="63">
        <v>13941</v>
      </c>
      <c r="C36" s="64">
        <v>13595</v>
      </c>
      <c r="D36" s="64">
        <v>13491</v>
      </c>
      <c r="E36" s="64">
        <v>13755</v>
      </c>
      <c r="F36" s="64">
        <v>13480</v>
      </c>
      <c r="G36" s="64">
        <v>13480</v>
      </c>
      <c r="H36" s="64">
        <v>13541</v>
      </c>
      <c r="I36" s="64">
        <v>13507</v>
      </c>
      <c r="J36" s="64">
        <v>13332</v>
      </c>
      <c r="K36" s="64">
        <v>13598</v>
      </c>
      <c r="L36" s="64">
        <v>13480</v>
      </c>
      <c r="M36" s="65">
        <v>13765</v>
      </c>
      <c r="N36" s="63">
        <f t="shared" si="0"/>
        <v>13580.416666666666</v>
      </c>
    </row>
    <row r="37" spans="1:14" ht="12" customHeight="1" x14ac:dyDescent="0.2">
      <c r="A37" s="62" t="str">
        <f>'Pregnant Women Participating'!A37</f>
        <v>Indiana</v>
      </c>
      <c r="B37" s="63">
        <v>8101</v>
      </c>
      <c r="C37" s="64">
        <v>7840</v>
      </c>
      <c r="D37" s="64">
        <v>7747</v>
      </c>
      <c r="E37" s="64">
        <v>7787</v>
      </c>
      <c r="F37" s="64">
        <v>7635</v>
      </c>
      <c r="G37" s="64">
        <v>7685</v>
      </c>
      <c r="H37" s="64">
        <v>7615</v>
      </c>
      <c r="I37" s="64">
        <v>7604</v>
      </c>
      <c r="J37" s="64">
        <v>7459</v>
      </c>
      <c r="K37" s="64">
        <v>7489</v>
      </c>
      <c r="L37" s="64">
        <v>7420</v>
      </c>
      <c r="M37" s="65">
        <v>7260</v>
      </c>
      <c r="N37" s="63">
        <f t="shared" si="0"/>
        <v>7636.833333333333</v>
      </c>
    </row>
    <row r="38" spans="1:14" ht="12" customHeight="1" x14ac:dyDescent="0.2">
      <c r="A38" s="62" t="str">
        <f>'Pregnant Women Participating'!A38</f>
        <v>Iowa</v>
      </c>
      <c r="B38" s="63">
        <v>2862</v>
      </c>
      <c r="C38" s="64">
        <v>2899</v>
      </c>
      <c r="D38" s="64">
        <v>2900</v>
      </c>
      <c r="E38" s="64">
        <v>2920</v>
      </c>
      <c r="F38" s="64">
        <v>2863</v>
      </c>
      <c r="G38" s="64">
        <v>2876</v>
      </c>
      <c r="H38" s="64">
        <v>2856</v>
      </c>
      <c r="I38" s="64">
        <v>2900</v>
      </c>
      <c r="J38" s="64">
        <v>2886</v>
      </c>
      <c r="K38" s="64">
        <v>2987</v>
      </c>
      <c r="L38" s="64">
        <v>3075</v>
      </c>
      <c r="M38" s="65">
        <v>3060</v>
      </c>
      <c r="N38" s="63">
        <f t="shared" si="0"/>
        <v>2923.6666666666665</v>
      </c>
    </row>
    <row r="39" spans="1:14" ht="12" customHeight="1" x14ac:dyDescent="0.2">
      <c r="A39" s="62" t="str">
        <f>'Pregnant Women Participating'!A39</f>
        <v>Michigan</v>
      </c>
      <c r="B39" s="63">
        <v>6063</v>
      </c>
      <c r="C39" s="64">
        <v>6005</v>
      </c>
      <c r="D39" s="64">
        <v>6167</v>
      </c>
      <c r="E39" s="64">
        <v>6369</v>
      </c>
      <c r="F39" s="64">
        <v>6288</v>
      </c>
      <c r="G39" s="64">
        <v>6384</v>
      </c>
      <c r="H39" s="64">
        <v>6498</v>
      </c>
      <c r="I39" s="64">
        <v>6486</v>
      </c>
      <c r="J39" s="64">
        <v>6634</v>
      </c>
      <c r="K39" s="64">
        <v>6784</v>
      </c>
      <c r="L39" s="64">
        <v>6822</v>
      </c>
      <c r="M39" s="65">
        <v>6947</v>
      </c>
      <c r="N39" s="63">
        <f t="shared" si="0"/>
        <v>6453.916666666667</v>
      </c>
    </row>
    <row r="40" spans="1:14" ht="12" customHeight="1" x14ac:dyDescent="0.2">
      <c r="A40" s="62" t="str">
        <f>'Pregnant Women Participating'!A40</f>
        <v>Minnesota</v>
      </c>
      <c r="B40" s="63">
        <v>5832</v>
      </c>
      <c r="C40" s="64">
        <v>5760</v>
      </c>
      <c r="D40" s="64">
        <v>5769</v>
      </c>
      <c r="E40" s="64">
        <v>5846</v>
      </c>
      <c r="F40" s="64">
        <v>5815</v>
      </c>
      <c r="G40" s="64">
        <v>5844</v>
      </c>
      <c r="H40" s="64">
        <v>5814</v>
      </c>
      <c r="I40" s="64">
        <v>5859</v>
      </c>
      <c r="J40" s="64">
        <v>5865</v>
      </c>
      <c r="K40" s="64">
        <v>6018</v>
      </c>
      <c r="L40" s="64">
        <v>6012</v>
      </c>
      <c r="M40" s="65">
        <v>6021</v>
      </c>
      <c r="N40" s="63">
        <f t="shared" si="0"/>
        <v>5871.25</v>
      </c>
    </row>
    <row r="41" spans="1:14" ht="12" customHeight="1" x14ac:dyDescent="0.2">
      <c r="A41" s="62" t="str">
        <f>'Pregnant Women Participating'!A41</f>
        <v>Ohio</v>
      </c>
      <c r="B41" s="63">
        <v>2830</v>
      </c>
      <c r="C41" s="64">
        <v>2770</v>
      </c>
      <c r="D41" s="64">
        <v>2664</v>
      </c>
      <c r="E41" s="64">
        <v>2626</v>
      </c>
      <c r="F41" s="64">
        <v>2719</v>
      </c>
      <c r="G41" s="64">
        <v>2787</v>
      </c>
      <c r="H41" s="64">
        <v>2806</v>
      </c>
      <c r="I41" s="64">
        <v>2824</v>
      </c>
      <c r="J41" s="64">
        <v>2803</v>
      </c>
      <c r="K41" s="64">
        <v>2793</v>
      </c>
      <c r="L41" s="64">
        <v>2811</v>
      </c>
      <c r="M41" s="65">
        <v>2803</v>
      </c>
      <c r="N41" s="63">
        <f t="shared" si="0"/>
        <v>2769.6666666666665</v>
      </c>
    </row>
    <row r="42" spans="1:14" ht="12" customHeight="1" x14ac:dyDescent="0.2">
      <c r="A42" s="62" t="str">
        <f>'Pregnant Women Participating'!A42</f>
        <v>Wisconsin</v>
      </c>
      <c r="B42" s="63">
        <v>3617</v>
      </c>
      <c r="C42" s="64">
        <v>3573</v>
      </c>
      <c r="D42" s="64">
        <v>3663</v>
      </c>
      <c r="E42" s="64">
        <v>3708</v>
      </c>
      <c r="F42" s="64">
        <v>3665</v>
      </c>
      <c r="G42" s="64">
        <v>3655</v>
      </c>
      <c r="H42" s="64">
        <v>3605</v>
      </c>
      <c r="I42" s="64">
        <v>3556</v>
      </c>
      <c r="J42" s="64">
        <v>3542</v>
      </c>
      <c r="K42" s="64">
        <v>3652</v>
      </c>
      <c r="L42" s="64">
        <v>3536</v>
      </c>
      <c r="M42" s="65">
        <v>3634</v>
      </c>
      <c r="N42" s="63">
        <f t="shared" si="0"/>
        <v>3617.1666666666665</v>
      </c>
    </row>
    <row r="43" spans="1:14" s="70" customFormat="1" ht="24.75" customHeight="1" x14ac:dyDescent="0.2">
      <c r="A43" s="66" t="str">
        <f>'Pregnant Women Participating'!A43</f>
        <v>Midwest Region</v>
      </c>
      <c r="B43" s="67">
        <v>43246</v>
      </c>
      <c r="C43" s="68">
        <v>42442</v>
      </c>
      <c r="D43" s="68">
        <v>42401</v>
      </c>
      <c r="E43" s="68">
        <v>43011</v>
      </c>
      <c r="F43" s="68">
        <v>42465</v>
      </c>
      <c r="G43" s="68">
        <v>42711</v>
      </c>
      <c r="H43" s="68">
        <v>42735</v>
      </c>
      <c r="I43" s="68">
        <v>42736</v>
      </c>
      <c r="J43" s="68">
        <v>42521</v>
      </c>
      <c r="K43" s="68">
        <v>43321</v>
      </c>
      <c r="L43" s="68">
        <v>43156</v>
      </c>
      <c r="M43" s="69">
        <v>43490</v>
      </c>
      <c r="N43" s="67">
        <f t="shared" si="0"/>
        <v>42852.916666666664</v>
      </c>
    </row>
    <row r="44" spans="1:14" ht="12" customHeight="1" x14ac:dyDescent="0.2">
      <c r="A44" s="62" t="str">
        <f>'Pregnant Women Participating'!A44</f>
        <v>Arizona</v>
      </c>
      <c r="B44" s="63">
        <v>7944</v>
      </c>
      <c r="C44" s="64">
        <v>7979</v>
      </c>
      <c r="D44" s="64">
        <v>8044</v>
      </c>
      <c r="E44" s="64">
        <v>8066</v>
      </c>
      <c r="F44" s="64">
        <v>8007</v>
      </c>
      <c r="G44" s="64">
        <v>7996</v>
      </c>
      <c r="H44" s="64">
        <v>7730</v>
      </c>
      <c r="I44" s="64">
        <v>7631</v>
      </c>
      <c r="J44" s="64">
        <v>7419</v>
      </c>
      <c r="K44" s="64">
        <v>7419</v>
      </c>
      <c r="L44" s="64">
        <v>7556</v>
      </c>
      <c r="M44" s="65">
        <v>7589</v>
      </c>
      <c r="N44" s="63">
        <f t="shared" si="0"/>
        <v>7781.666666666667</v>
      </c>
    </row>
    <row r="45" spans="1:14" ht="12" customHeight="1" x14ac:dyDescent="0.2">
      <c r="A45" s="62" t="str">
        <f>'Pregnant Women Participating'!A45</f>
        <v>Arkansas</v>
      </c>
      <c r="B45" s="63">
        <v>1711</v>
      </c>
      <c r="C45" s="64">
        <v>1641</v>
      </c>
      <c r="D45" s="64">
        <v>1659</v>
      </c>
      <c r="E45" s="64">
        <v>1675</v>
      </c>
      <c r="F45" s="64">
        <v>1611</v>
      </c>
      <c r="G45" s="64">
        <v>1677</v>
      </c>
      <c r="H45" s="64">
        <v>1768</v>
      </c>
      <c r="I45" s="64">
        <v>1844</v>
      </c>
      <c r="J45" s="64">
        <v>1846</v>
      </c>
      <c r="K45" s="64">
        <v>1933</v>
      </c>
      <c r="L45" s="64">
        <v>2016</v>
      </c>
      <c r="M45" s="65">
        <v>2068</v>
      </c>
      <c r="N45" s="63">
        <f t="shared" si="0"/>
        <v>1787.4166666666667</v>
      </c>
    </row>
    <row r="46" spans="1:14" ht="12" customHeight="1" x14ac:dyDescent="0.2">
      <c r="A46" s="62" t="str">
        <f>'Pregnant Women Participating'!A46</f>
        <v>Louisiana</v>
      </c>
      <c r="B46" s="63">
        <v>4878</v>
      </c>
      <c r="C46" s="64">
        <v>4856</v>
      </c>
      <c r="D46" s="64">
        <v>4774</v>
      </c>
      <c r="E46" s="64">
        <v>4733</v>
      </c>
      <c r="F46" s="64">
        <v>4681</v>
      </c>
      <c r="G46" s="64">
        <v>4613</v>
      </c>
      <c r="H46" s="64">
        <v>4551</v>
      </c>
      <c r="I46" s="64">
        <v>4500</v>
      </c>
      <c r="J46" s="64">
        <v>4534</v>
      </c>
      <c r="K46" s="64">
        <v>4640</v>
      </c>
      <c r="L46" s="64">
        <v>4627</v>
      </c>
      <c r="M46" s="65">
        <v>4750</v>
      </c>
      <c r="N46" s="63">
        <f t="shared" si="0"/>
        <v>4678.083333333333</v>
      </c>
    </row>
    <row r="47" spans="1:14" ht="12" customHeight="1" x14ac:dyDescent="0.2">
      <c r="A47" s="62" t="str">
        <f>'Pregnant Women Participating'!A47</f>
        <v>New Mexico</v>
      </c>
      <c r="B47" s="63">
        <v>2255</v>
      </c>
      <c r="C47" s="64">
        <v>2161</v>
      </c>
      <c r="D47" s="64">
        <v>2145</v>
      </c>
      <c r="E47" s="64">
        <v>2144</v>
      </c>
      <c r="F47" s="64">
        <v>2174</v>
      </c>
      <c r="G47" s="64">
        <v>2174</v>
      </c>
      <c r="H47" s="64">
        <v>2237</v>
      </c>
      <c r="I47" s="64">
        <v>2231</v>
      </c>
      <c r="J47" s="64">
        <v>2212</v>
      </c>
      <c r="K47" s="64">
        <v>2263</v>
      </c>
      <c r="L47" s="64">
        <v>2291</v>
      </c>
      <c r="M47" s="65">
        <v>2270</v>
      </c>
      <c r="N47" s="63">
        <f t="shared" si="0"/>
        <v>2213.0833333333335</v>
      </c>
    </row>
    <row r="48" spans="1:14" ht="12" customHeight="1" x14ac:dyDescent="0.2">
      <c r="A48" s="62" t="str">
        <f>'Pregnant Women Participating'!A48</f>
        <v>Oklahoma</v>
      </c>
      <c r="B48" s="63">
        <v>1032</v>
      </c>
      <c r="C48" s="64">
        <v>1033</v>
      </c>
      <c r="D48" s="64">
        <v>1079</v>
      </c>
      <c r="E48" s="64">
        <v>1258</v>
      </c>
      <c r="F48" s="64">
        <v>1308</v>
      </c>
      <c r="G48" s="64">
        <v>1359</v>
      </c>
      <c r="H48" s="64">
        <v>1442</v>
      </c>
      <c r="I48" s="64">
        <v>1503</v>
      </c>
      <c r="J48" s="64">
        <v>1491</v>
      </c>
      <c r="K48" s="64">
        <v>1580</v>
      </c>
      <c r="L48" s="64">
        <v>1691</v>
      </c>
      <c r="M48" s="65">
        <v>1687</v>
      </c>
      <c r="N48" s="63">
        <f t="shared" si="0"/>
        <v>1371.9166666666667</v>
      </c>
    </row>
    <row r="49" spans="1:14" ht="12" customHeight="1" x14ac:dyDescent="0.2">
      <c r="A49" s="62" t="str">
        <f>'Pregnant Women Participating'!A49</f>
        <v>Texas</v>
      </c>
      <c r="B49" s="63">
        <v>91659</v>
      </c>
      <c r="C49" s="64">
        <v>90372</v>
      </c>
      <c r="D49" s="64">
        <v>90598</v>
      </c>
      <c r="E49" s="64">
        <v>90938</v>
      </c>
      <c r="F49" s="64">
        <v>90503</v>
      </c>
      <c r="G49" s="64">
        <v>90729</v>
      </c>
      <c r="H49" s="64">
        <v>90754</v>
      </c>
      <c r="I49" s="64">
        <v>90730</v>
      </c>
      <c r="J49" s="64">
        <v>90099</v>
      </c>
      <c r="K49" s="64">
        <v>90697</v>
      </c>
      <c r="L49" s="64">
        <v>89837</v>
      </c>
      <c r="M49" s="65">
        <v>90308</v>
      </c>
      <c r="N49" s="63">
        <f t="shared" si="0"/>
        <v>90602</v>
      </c>
    </row>
    <row r="50" spans="1:14" ht="12" customHeight="1" x14ac:dyDescent="0.2">
      <c r="A50" s="62" t="str">
        <f>'Pregnant Women Participating'!A50</f>
        <v>Utah</v>
      </c>
      <c r="B50" s="63">
        <v>2494</v>
      </c>
      <c r="C50" s="64">
        <v>2441</v>
      </c>
      <c r="D50" s="64">
        <v>2447</v>
      </c>
      <c r="E50" s="64">
        <v>2443</v>
      </c>
      <c r="F50" s="64">
        <v>2452</v>
      </c>
      <c r="G50" s="64">
        <v>2474</v>
      </c>
      <c r="H50" s="64">
        <v>2465</v>
      </c>
      <c r="I50" s="64">
        <v>2418</v>
      </c>
      <c r="J50" s="64">
        <v>2370</v>
      </c>
      <c r="K50" s="64">
        <v>2357</v>
      </c>
      <c r="L50" s="64">
        <v>2302</v>
      </c>
      <c r="M50" s="65">
        <v>2317</v>
      </c>
      <c r="N50" s="63">
        <f t="shared" si="0"/>
        <v>2415</v>
      </c>
    </row>
    <row r="51" spans="1:14" ht="12" customHeight="1" x14ac:dyDescent="0.2">
      <c r="A51" s="62" t="str">
        <f>'Pregnant Women Participating'!A51</f>
        <v>Inter-Tribal Council, AZ</v>
      </c>
      <c r="B51" s="63">
        <v>250</v>
      </c>
      <c r="C51" s="64">
        <v>240</v>
      </c>
      <c r="D51" s="64">
        <v>234</v>
      </c>
      <c r="E51" s="64">
        <v>250</v>
      </c>
      <c r="F51" s="64">
        <v>256</v>
      </c>
      <c r="G51" s="64">
        <v>240</v>
      </c>
      <c r="H51" s="64">
        <v>224</v>
      </c>
      <c r="I51" s="64">
        <v>229</v>
      </c>
      <c r="J51" s="64">
        <v>242</v>
      </c>
      <c r="K51" s="64">
        <v>224</v>
      </c>
      <c r="L51" s="64">
        <v>221</v>
      </c>
      <c r="M51" s="65">
        <v>239</v>
      </c>
      <c r="N51" s="63">
        <f t="shared" si="0"/>
        <v>237.41666666666666</v>
      </c>
    </row>
    <row r="52" spans="1:14" ht="12" customHeight="1" x14ac:dyDescent="0.2">
      <c r="A52" s="62" t="str">
        <f>'Pregnant Women Participating'!A52</f>
        <v>Navajo Nation, AZ</v>
      </c>
      <c r="B52" s="63">
        <v>239</v>
      </c>
      <c r="C52" s="64">
        <v>216</v>
      </c>
      <c r="D52" s="64">
        <v>220</v>
      </c>
      <c r="E52" s="64">
        <v>234</v>
      </c>
      <c r="F52" s="64">
        <v>213</v>
      </c>
      <c r="G52" s="64">
        <v>223</v>
      </c>
      <c r="H52" s="64">
        <v>217</v>
      </c>
      <c r="I52" s="64">
        <v>223</v>
      </c>
      <c r="J52" s="64">
        <v>233</v>
      </c>
      <c r="K52" s="64">
        <v>243</v>
      </c>
      <c r="L52" s="64">
        <v>243</v>
      </c>
      <c r="M52" s="65">
        <v>247</v>
      </c>
      <c r="N52" s="63">
        <f t="shared" si="0"/>
        <v>229.25</v>
      </c>
    </row>
    <row r="53" spans="1:14" ht="12" customHeight="1" x14ac:dyDescent="0.2">
      <c r="A53" s="62" t="str">
        <f>'Pregnant Women Participating'!A53</f>
        <v>Acoma, Canoncito &amp; Laguna, NM</v>
      </c>
      <c r="B53" s="63">
        <v>16</v>
      </c>
      <c r="C53" s="64">
        <v>13</v>
      </c>
      <c r="D53" s="64">
        <v>10</v>
      </c>
      <c r="E53" s="64">
        <v>9</v>
      </c>
      <c r="F53" s="64">
        <v>7</v>
      </c>
      <c r="G53" s="64">
        <v>10</v>
      </c>
      <c r="H53" s="64">
        <v>8</v>
      </c>
      <c r="I53" s="64">
        <v>8</v>
      </c>
      <c r="J53" s="64">
        <v>7</v>
      </c>
      <c r="K53" s="64">
        <v>7</v>
      </c>
      <c r="L53" s="64">
        <v>11</v>
      </c>
      <c r="M53" s="65">
        <v>8</v>
      </c>
      <c r="N53" s="63">
        <f t="shared" si="0"/>
        <v>9.5</v>
      </c>
    </row>
    <row r="54" spans="1:14" ht="12" customHeight="1" x14ac:dyDescent="0.2">
      <c r="A54" s="62" t="str">
        <f>'Pregnant Women Participating'!A54</f>
        <v>Eight Northern Pueblos, NM</v>
      </c>
      <c r="B54" s="63">
        <v>19</v>
      </c>
      <c r="C54" s="64">
        <v>22</v>
      </c>
      <c r="D54" s="64">
        <v>21</v>
      </c>
      <c r="E54" s="64">
        <v>16</v>
      </c>
      <c r="F54" s="64">
        <v>13</v>
      </c>
      <c r="G54" s="64">
        <v>15</v>
      </c>
      <c r="H54" s="64">
        <v>8</v>
      </c>
      <c r="I54" s="64">
        <v>8</v>
      </c>
      <c r="J54" s="64">
        <v>8</v>
      </c>
      <c r="K54" s="64">
        <v>8</v>
      </c>
      <c r="L54" s="64">
        <v>11</v>
      </c>
      <c r="M54" s="65">
        <v>10</v>
      </c>
      <c r="N54" s="63">
        <f t="shared" si="0"/>
        <v>13.25</v>
      </c>
    </row>
    <row r="55" spans="1:14" ht="12" customHeight="1" x14ac:dyDescent="0.2">
      <c r="A55" s="62" t="str">
        <f>'Pregnant Women Participating'!A55</f>
        <v>Five Sandoval Pueblos, NM</v>
      </c>
      <c r="B55" s="63">
        <v>8</v>
      </c>
      <c r="C55" s="64">
        <v>7</v>
      </c>
      <c r="D55" s="64">
        <v>7</v>
      </c>
      <c r="E55" s="64">
        <v>8</v>
      </c>
      <c r="F55" s="64">
        <v>9</v>
      </c>
      <c r="G55" s="64">
        <v>10</v>
      </c>
      <c r="H55" s="64">
        <v>7</v>
      </c>
      <c r="I55" s="64">
        <v>8</v>
      </c>
      <c r="J55" s="64">
        <v>6</v>
      </c>
      <c r="K55" s="64">
        <v>7</v>
      </c>
      <c r="L55" s="64">
        <v>4</v>
      </c>
      <c r="M55" s="65">
        <v>6</v>
      </c>
      <c r="N55" s="63">
        <f t="shared" si="0"/>
        <v>7.25</v>
      </c>
    </row>
    <row r="56" spans="1:14" ht="12" customHeight="1" x14ac:dyDescent="0.2">
      <c r="A56" s="62" t="str">
        <f>'Pregnant Women Participating'!A56</f>
        <v>Isleta Pueblo, NM</v>
      </c>
      <c r="B56" s="63">
        <v>34</v>
      </c>
      <c r="C56" s="64">
        <v>34</v>
      </c>
      <c r="D56" s="64">
        <v>33</v>
      </c>
      <c r="E56" s="64">
        <v>34</v>
      </c>
      <c r="F56" s="64">
        <v>35</v>
      </c>
      <c r="G56" s="64">
        <v>36</v>
      </c>
      <c r="H56" s="64">
        <v>34</v>
      </c>
      <c r="I56" s="64">
        <v>37</v>
      </c>
      <c r="J56" s="64">
        <v>33</v>
      </c>
      <c r="K56" s="64">
        <v>27</v>
      </c>
      <c r="L56" s="64">
        <v>36</v>
      </c>
      <c r="M56" s="65">
        <v>37</v>
      </c>
      <c r="N56" s="63">
        <f t="shared" si="0"/>
        <v>34.166666666666664</v>
      </c>
    </row>
    <row r="57" spans="1:14" ht="12" customHeight="1" x14ac:dyDescent="0.2">
      <c r="A57" s="62" t="str">
        <f>'Pregnant Women Participating'!A57</f>
        <v>San Felipe Pueblo, NM</v>
      </c>
      <c r="B57" s="63">
        <v>11</v>
      </c>
      <c r="C57" s="64">
        <v>10</v>
      </c>
      <c r="D57" s="64">
        <v>5</v>
      </c>
      <c r="E57" s="64">
        <v>9</v>
      </c>
      <c r="F57" s="64">
        <v>9</v>
      </c>
      <c r="G57" s="64">
        <v>7</v>
      </c>
      <c r="H57" s="64">
        <v>8</v>
      </c>
      <c r="I57" s="64">
        <v>7</v>
      </c>
      <c r="J57" s="64">
        <v>11</v>
      </c>
      <c r="K57" s="64">
        <v>10</v>
      </c>
      <c r="L57" s="64">
        <v>11</v>
      </c>
      <c r="M57" s="65">
        <v>11</v>
      </c>
      <c r="N57" s="63">
        <f t="shared" si="0"/>
        <v>9.0833333333333339</v>
      </c>
    </row>
    <row r="58" spans="1:14" ht="12" customHeight="1" x14ac:dyDescent="0.2">
      <c r="A58" s="62" t="str">
        <f>'Pregnant Women Participating'!A58</f>
        <v>Santo Domingo Tribe, NM</v>
      </c>
      <c r="B58" s="63">
        <v>5</v>
      </c>
      <c r="C58" s="64">
        <v>6</v>
      </c>
      <c r="D58" s="64">
        <v>4</v>
      </c>
      <c r="E58" s="64">
        <v>7</v>
      </c>
      <c r="F58" s="64">
        <v>4</v>
      </c>
      <c r="G58" s="64">
        <v>5</v>
      </c>
      <c r="H58" s="64">
        <v>4</v>
      </c>
      <c r="I58" s="64">
        <v>3</v>
      </c>
      <c r="J58" s="64">
        <v>3</v>
      </c>
      <c r="K58" s="64">
        <v>3</v>
      </c>
      <c r="L58" s="64">
        <v>5</v>
      </c>
      <c r="M58" s="65">
        <v>3</v>
      </c>
      <c r="N58" s="63">
        <f t="shared" si="0"/>
        <v>4.333333333333333</v>
      </c>
    </row>
    <row r="59" spans="1:14" ht="12" customHeight="1" x14ac:dyDescent="0.2">
      <c r="A59" s="62" t="str">
        <f>'Pregnant Women Participating'!A59</f>
        <v>Zuni Pueblo, NM</v>
      </c>
      <c r="B59" s="63">
        <v>14</v>
      </c>
      <c r="C59" s="64">
        <v>14</v>
      </c>
      <c r="D59" s="64">
        <v>9</v>
      </c>
      <c r="E59" s="64">
        <v>8</v>
      </c>
      <c r="F59" s="64">
        <v>9</v>
      </c>
      <c r="G59" s="64">
        <v>7</v>
      </c>
      <c r="H59" s="64">
        <v>9</v>
      </c>
      <c r="I59" s="64">
        <v>8</v>
      </c>
      <c r="J59" s="64">
        <v>9</v>
      </c>
      <c r="K59" s="64">
        <v>10</v>
      </c>
      <c r="L59" s="64">
        <v>10</v>
      </c>
      <c r="M59" s="65">
        <v>11</v>
      </c>
      <c r="N59" s="63">
        <f t="shared" si="0"/>
        <v>9.8333333333333339</v>
      </c>
    </row>
    <row r="60" spans="1:14" ht="12" customHeight="1" x14ac:dyDescent="0.2">
      <c r="A60" s="62" t="str">
        <f>'Pregnant Women Participating'!A60</f>
        <v>Cherokee Nation, OK</v>
      </c>
      <c r="B60" s="63">
        <v>156</v>
      </c>
      <c r="C60" s="64">
        <v>150</v>
      </c>
      <c r="D60" s="64">
        <v>153</v>
      </c>
      <c r="E60" s="64">
        <v>138</v>
      </c>
      <c r="F60" s="64">
        <v>152</v>
      </c>
      <c r="G60" s="64">
        <v>155</v>
      </c>
      <c r="H60" s="64">
        <v>153</v>
      </c>
      <c r="I60" s="64">
        <v>166</v>
      </c>
      <c r="J60" s="64">
        <v>171</v>
      </c>
      <c r="K60" s="64">
        <v>163</v>
      </c>
      <c r="L60" s="64">
        <v>147</v>
      </c>
      <c r="M60" s="65">
        <v>152</v>
      </c>
      <c r="N60" s="63">
        <f t="shared" si="0"/>
        <v>154.66666666666666</v>
      </c>
    </row>
    <row r="61" spans="1:14" ht="12" customHeight="1" x14ac:dyDescent="0.2">
      <c r="A61" s="62" t="str">
        <f>'Pregnant Women Participating'!A61</f>
        <v>Chickasaw Nation, OK</v>
      </c>
      <c r="B61" s="63">
        <v>104</v>
      </c>
      <c r="C61" s="64">
        <v>89</v>
      </c>
      <c r="D61" s="64">
        <v>86</v>
      </c>
      <c r="E61" s="64">
        <v>93</v>
      </c>
      <c r="F61" s="64">
        <v>86</v>
      </c>
      <c r="G61" s="64">
        <v>88</v>
      </c>
      <c r="H61" s="64">
        <v>98</v>
      </c>
      <c r="I61" s="64">
        <v>87</v>
      </c>
      <c r="J61" s="64">
        <v>85</v>
      </c>
      <c r="K61" s="64">
        <v>89</v>
      </c>
      <c r="L61" s="64">
        <v>99</v>
      </c>
      <c r="M61" s="65">
        <v>111</v>
      </c>
      <c r="N61" s="63">
        <f t="shared" si="0"/>
        <v>92.916666666666671</v>
      </c>
    </row>
    <row r="62" spans="1:14" ht="12" customHeight="1" x14ac:dyDescent="0.2">
      <c r="A62" s="62" t="str">
        <f>'Pregnant Women Participating'!A62</f>
        <v>Choctaw Nation, OK</v>
      </c>
      <c r="B62" s="63">
        <v>108</v>
      </c>
      <c r="C62" s="64">
        <v>110</v>
      </c>
      <c r="D62" s="64">
        <v>106</v>
      </c>
      <c r="E62" s="64">
        <v>97</v>
      </c>
      <c r="F62" s="64">
        <v>99</v>
      </c>
      <c r="G62" s="64">
        <v>101</v>
      </c>
      <c r="H62" s="64">
        <v>97</v>
      </c>
      <c r="I62" s="64">
        <v>97</v>
      </c>
      <c r="J62" s="64">
        <v>100</v>
      </c>
      <c r="K62" s="64">
        <v>93</v>
      </c>
      <c r="L62" s="64">
        <v>101</v>
      </c>
      <c r="M62" s="65">
        <v>104</v>
      </c>
      <c r="N62" s="63">
        <f t="shared" si="0"/>
        <v>101.08333333333333</v>
      </c>
    </row>
    <row r="63" spans="1:14" ht="12" customHeight="1" x14ac:dyDescent="0.2">
      <c r="A63" s="62" t="str">
        <f>'Pregnant Women Participating'!A63</f>
        <v>Citizen Potawatomi Nation, OK</v>
      </c>
      <c r="B63" s="63">
        <v>61</v>
      </c>
      <c r="C63" s="64">
        <v>62</v>
      </c>
      <c r="D63" s="64">
        <v>55</v>
      </c>
      <c r="E63" s="64">
        <v>58</v>
      </c>
      <c r="F63" s="64">
        <v>50</v>
      </c>
      <c r="G63" s="64">
        <v>51</v>
      </c>
      <c r="H63" s="64">
        <v>57</v>
      </c>
      <c r="I63" s="64">
        <v>60</v>
      </c>
      <c r="J63" s="64">
        <v>58</v>
      </c>
      <c r="K63" s="64">
        <v>50</v>
      </c>
      <c r="L63" s="64">
        <v>47</v>
      </c>
      <c r="M63" s="65">
        <v>47</v>
      </c>
      <c r="N63" s="63">
        <f t="shared" si="0"/>
        <v>54.666666666666664</v>
      </c>
    </row>
    <row r="64" spans="1:14" ht="12" customHeight="1" x14ac:dyDescent="0.2">
      <c r="A64" s="62" t="str">
        <f>'Pregnant Women Participating'!A64</f>
        <v>Inter-Tribal Council, OK</v>
      </c>
      <c r="B64" s="63">
        <v>11</v>
      </c>
      <c r="C64" s="64">
        <v>14</v>
      </c>
      <c r="D64" s="64">
        <v>14</v>
      </c>
      <c r="E64" s="64">
        <v>18</v>
      </c>
      <c r="F64" s="64">
        <v>14</v>
      </c>
      <c r="G64" s="64">
        <v>12</v>
      </c>
      <c r="H64" s="64">
        <v>14</v>
      </c>
      <c r="I64" s="64">
        <v>16</v>
      </c>
      <c r="J64" s="64">
        <v>22</v>
      </c>
      <c r="K64" s="64">
        <v>20</v>
      </c>
      <c r="L64" s="64">
        <v>26</v>
      </c>
      <c r="M64" s="65">
        <v>23</v>
      </c>
      <c r="N64" s="63">
        <f t="shared" si="0"/>
        <v>17</v>
      </c>
    </row>
    <row r="65" spans="1:14" ht="12" customHeight="1" x14ac:dyDescent="0.2">
      <c r="A65" s="62" t="str">
        <f>'Pregnant Women Participating'!A65</f>
        <v>Muscogee Creek Nation, OK</v>
      </c>
      <c r="B65" s="63">
        <v>36</v>
      </c>
      <c r="C65" s="64">
        <v>37</v>
      </c>
      <c r="D65" s="64">
        <v>41</v>
      </c>
      <c r="E65" s="64">
        <v>43</v>
      </c>
      <c r="F65" s="64">
        <v>39</v>
      </c>
      <c r="G65" s="64">
        <v>34</v>
      </c>
      <c r="H65" s="64">
        <v>41</v>
      </c>
      <c r="I65" s="64">
        <v>51</v>
      </c>
      <c r="J65" s="64">
        <v>51</v>
      </c>
      <c r="K65" s="64">
        <v>46</v>
      </c>
      <c r="L65" s="64">
        <v>45</v>
      </c>
      <c r="M65" s="65">
        <v>42</v>
      </c>
      <c r="N65" s="63">
        <f t="shared" si="0"/>
        <v>42.166666666666664</v>
      </c>
    </row>
    <row r="66" spans="1:14" ht="12" customHeight="1" x14ac:dyDescent="0.2">
      <c r="A66" s="62" t="str">
        <f>'Pregnant Women Participating'!A66</f>
        <v>Osage Tribal Council, OK</v>
      </c>
      <c r="B66" s="63">
        <v>175</v>
      </c>
      <c r="C66" s="64">
        <v>162</v>
      </c>
      <c r="D66" s="64">
        <v>160</v>
      </c>
      <c r="E66" s="64">
        <v>162</v>
      </c>
      <c r="F66" s="64">
        <v>142</v>
      </c>
      <c r="G66" s="64">
        <v>136</v>
      </c>
      <c r="H66" s="64">
        <v>139</v>
      </c>
      <c r="I66" s="64">
        <v>144</v>
      </c>
      <c r="J66" s="64">
        <v>136</v>
      </c>
      <c r="K66" s="64">
        <v>121</v>
      </c>
      <c r="L66" s="64">
        <v>118</v>
      </c>
      <c r="M66" s="65">
        <v>142</v>
      </c>
      <c r="N66" s="63">
        <f t="shared" si="0"/>
        <v>144.75</v>
      </c>
    </row>
    <row r="67" spans="1:14" ht="12" customHeight="1" x14ac:dyDescent="0.2">
      <c r="A67" s="62" t="str">
        <f>'Pregnant Women Participating'!A67</f>
        <v>Otoe-Missouria Tribe, OK</v>
      </c>
      <c r="B67" s="63">
        <v>13</v>
      </c>
      <c r="C67" s="64">
        <v>17</v>
      </c>
      <c r="D67" s="64">
        <v>15</v>
      </c>
      <c r="E67" s="64">
        <v>13</v>
      </c>
      <c r="F67" s="64">
        <v>10</v>
      </c>
      <c r="G67" s="64">
        <v>12</v>
      </c>
      <c r="H67" s="64">
        <v>14</v>
      </c>
      <c r="I67" s="64">
        <v>11</v>
      </c>
      <c r="J67" s="64">
        <v>14</v>
      </c>
      <c r="K67" s="64">
        <v>14</v>
      </c>
      <c r="L67" s="64">
        <v>12</v>
      </c>
      <c r="M67" s="65">
        <v>14</v>
      </c>
      <c r="N67" s="63">
        <f t="shared" si="0"/>
        <v>13.25</v>
      </c>
    </row>
    <row r="68" spans="1:14" ht="12" customHeight="1" x14ac:dyDescent="0.2">
      <c r="A68" s="62" t="str">
        <f>'Pregnant Women Participating'!A68</f>
        <v>Wichita, Caddo &amp; Delaware (WCD), OK</v>
      </c>
      <c r="B68" s="63">
        <v>138</v>
      </c>
      <c r="C68" s="64">
        <v>140</v>
      </c>
      <c r="D68" s="64">
        <v>142</v>
      </c>
      <c r="E68" s="64">
        <v>146</v>
      </c>
      <c r="F68" s="64">
        <v>142</v>
      </c>
      <c r="G68" s="64">
        <v>156</v>
      </c>
      <c r="H68" s="64">
        <v>163</v>
      </c>
      <c r="I68" s="64">
        <v>149</v>
      </c>
      <c r="J68" s="64">
        <v>143</v>
      </c>
      <c r="K68" s="64">
        <v>155</v>
      </c>
      <c r="L68" s="64">
        <v>147</v>
      </c>
      <c r="M68" s="65">
        <v>156</v>
      </c>
      <c r="N68" s="63">
        <f t="shared" si="0"/>
        <v>148.08333333333334</v>
      </c>
    </row>
    <row r="69" spans="1:14" s="70" customFormat="1" ht="24.75" customHeight="1" x14ac:dyDescent="0.2">
      <c r="A69" s="66" t="str">
        <f>'Pregnant Women Participating'!A69</f>
        <v>Southwest Region</v>
      </c>
      <c r="B69" s="67">
        <v>113371</v>
      </c>
      <c r="C69" s="68">
        <v>111826</v>
      </c>
      <c r="D69" s="68">
        <v>112061</v>
      </c>
      <c r="E69" s="68">
        <v>112600</v>
      </c>
      <c r="F69" s="68">
        <v>112025</v>
      </c>
      <c r="G69" s="68">
        <v>112320</v>
      </c>
      <c r="H69" s="68">
        <v>112242</v>
      </c>
      <c r="I69" s="68">
        <v>112169</v>
      </c>
      <c r="J69" s="68">
        <v>111303</v>
      </c>
      <c r="K69" s="68">
        <v>112179</v>
      </c>
      <c r="L69" s="68">
        <v>111614</v>
      </c>
      <c r="M69" s="69">
        <v>112352</v>
      </c>
      <c r="N69" s="67">
        <f t="shared" si="0"/>
        <v>112171.83333333333</v>
      </c>
    </row>
    <row r="70" spans="1:14" ht="12" customHeight="1" x14ac:dyDescent="0.2">
      <c r="A70" s="62" t="str">
        <f>'Pregnant Women Participating'!A70</f>
        <v>Colorado</v>
      </c>
      <c r="B70" s="63">
        <v>4407</v>
      </c>
      <c r="C70" s="64">
        <v>4386</v>
      </c>
      <c r="D70" s="64">
        <v>4412</v>
      </c>
      <c r="E70" s="64">
        <v>4392</v>
      </c>
      <c r="F70" s="64">
        <v>4360</v>
      </c>
      <c r="G70" s="64">
        <v>4423</v>
      </c>
      <c r="H70" s="64">
        <v>4477</v>
      </c>
      <c r="I70" s="64">
        <v>4527</v>
      </c>
      <c r="J70" s="64">
        <v>4572</v>
      </c>
      <c r="K70" s="64">
        <v>4632</v>
      </c>
      <c r="L70" s="64">
        <v>4670</v>
      </c>
      <c r="M70" s="65">
        <v>4708</v>
      </c>
      <c r="N70" s="63">
        <f t="shared" si="0"/>
        <v>4497.166666666667</v>
      </c>
    </row>
    <row r="71" spans="1:14" ht="12" customHeight="1" x14ac:dyDescent="0.2">
      <c r="A71" s="62" t="str">
        <f>'Pregnant Women Participating'!A71</f>
        <v>Kansas</v>
      </c>
      <c r="B71" s="63">
        <v>2251</v>
      </c>
      <c r="C71" s="64">
        <v>2188</v>
      </c>
      <c r="D71" s="64">
        <v>2161</v>
      </c>
      <c r="E71" s="64">
        <v>2183</v>
      </c>
      <c r="F71" s="64">
        <v>2172</v>
      </c>
      <c r="G71" s="64">
        <v>2166</v>
      </c>
      <c r="H71" s="64">
        <v>2210</v>
      </c>
      <c r="I71" s="64">
        <v>2236</v>
      </c>
      <c r="J71" s="64">
        <v>2226</v>
      </c>
      <c r="K71" s="64">
        <v>2237</v>
      </c>
      <c r="L71" s="64">
        <v>2189</v>
      </c>
      <c r="M71" s="65">
        <v>2294</v>
      </c>
      <c r="N71" s="63">
        <f t="shared" si="0"/>
        <v>2209.4166666666665</v>
      </c>
    </row>
    <row r="72" spans="1:14" ht="12" customHeight="1" x14ac:dyDescent="0.2">
      <c r="A72" s="62" t="str">
        <f>'Pregnant Women Participating'!A72</f>
        <v>Missouri</v>
      </c>
      <c r="B72" s="63">
        <v>3682</v>
      </c>
      <c r="C72" s="64">
        <v>3647</v>
      </c>
      <c r="D72" s="64">
        <v>3609</v>
      </c>
      <c r="E72" s="64">
        <v>3586</v>
      </c>
      <c r="F72" s="64">
        <v>3520</v>
      </c>
      <c r="G72" s="64">
        <v>3473</v>
      </c>
      <c r="H72" s="64">
        <v>3435</v>
      </c>
      <c r="I72" s="64">
        <v>3526</v>
      </c>
      <c r="J72" s="64">
        <v>3521</v>
      </c>
      <c r="K72" s="64">
        <v>3585</v>
      </c>
      <c r="L72" s="64">
        <v>3560</v>
      </c>
      <c r="M72" s="65">
        <v>3599</v>
      </c>
      <c r="N72" s="63">
        <f t="shared" si="0"/>
        <v>3561.9166666666665</v>
      </c>
    </row>
    <row r="73" spans="1:14" ht="12" customHeight="1" x14ac:dyDescent="0.2">
      <c r="A73" s="62" t="str">
        <f>'Pregnant Women Participating'!A73</f>
        <v>Montana</v>
      </c>
      <c r="B73" s="63">
        <v>445</v>
      </c>
      <c r="C73" s="64">
        <v>429</v>
      </c>
      <c r="D73" s="64">
        <v>416</v>
      </c>
      <c r="E73" s="64">
        <v>430</v>
      </c>
      <c r="F73" s="64">
        <v>451</v>
      </c>
      <c r="G73" s="64">
        <v>468</v>
      </c>
      <c r="H73" s="64">
        <v>482</v>
      </c>
      <c r="I73" s="64">
        <v>480</v>
      </c>
      <c r="J73" s="64">
        <v>474</v>
      </c>
      <c r="K73" s="64">
        <v>479</v>
      </c>
      <c r="L73" s="64">
        <v>463</v>
      </c>
      <c r="M73" s="65">
        <v>500</v>
      </c>
      <c r="N73" s="63">
        <f t="shared" si="0"/>
        <v>459.75</v>
      </c>
    </row>
    <row r="74" spans="1:14" ht="12" customHeight="1" x14ac:dyDescent="0.2">
      <c r="A74" s="62" t="str">
        <f>'Pregnant Women Participating'!A74</f>
        <v>Nebraska</v>
      </c>
      <c r="B74" s="63">
        <v>2190</v>
      </c>
      <c r="C74" s="64">
        <v>2174</v>
      </c>
      <c r="D74" s="64">
        <v>2157</v>
      </c>
      <c r="E74" s="64">
        <v>2171</v>
      </c>
      <c r="F74" s="64">
        <v>2125</v>
      </c>
      <c r="G74" s="64">
        <v>2120</v>
      </c>
      <c r="H74" s="64">
        <v>2154</v>
      </c>
      <c r="I74" s="64">
        <v>2169</v>
      </c>
      <c r="J74" s="64">
        <v>2109</v>
      </c>
      <c r="K74" s="64">
        <v>2138</v>
      </c>
      <c r="L74" s="64">
        <v>2158</v>
      </c>
      <c r="M74" s="65">
        <v>2162</v>
      </c>
      <c r="N74" s="63">
        <f t="shared" si="0"/>
        <v>2152.25</v>
      </c>
    </row>
    <row r="75" spans="1:14" ht="12" customHeight="1" x14ac:dyDescent="0.2">
      <c r="A75" s="62" t="str">
        <f>'Pregnant Women Participating'!A75</f>
        <v>North Dakota</v>
      </c>
      <c r="B75" s="63">
        <v>450</v>
      </c>
      <c r="C75" s="64">
        <v>443</v>
      </c>
      <c r="D75" s="64">
        <v>444</v>
      </c>
      <c r="E75" s="64">
        <v>430</v>
      </c>
      <c r="F75" s="64">
        <v>432</v>
      </c>
      <c r="G75" s="64">
        <v>416</v>
      </c>
      <c r="H75" s="64">
        <v>419</v>
      </c>
      <c r="I75" s="64">
        <v>427</v>
      </c>
      <c r="J75" s="64">
        <v>416</v>
      </c>
      <c r="K75" s="64">
        <v>475</v>
      </c>
      <c r="L75" s="64">
        <v>473</v>
      </c>
      <c r="M75" s="65">
        <v>464</v>
      </c>
      <c r="N75" s="63">
        <f t="shared" si="0"/>
        <v>440.75</v>
      </c>
    </row>
    <row r="76" spans="1:14" ht="12" customHeight="1" x14ac:dyDescent="0.2">
      <c r="A76" s="62" t="str">
        <f>'Pregnant Women Participating'!A76</f>
        <v>South Dakota</v>
      </c>
      <c r="B76" s="63">
        <v>694</v>
      </c>
      <c r="C76" s="64">
        <v>661</v>
      </c>
      <c r="D76" s="64">
        <v>640</v>
      </c>
      <c r="E76" s="64">
        <v>657</v>
      </c>
      <c r="F76" s="64">
        <v>680</v>
      </c>
      <c r="G76" s="64">
        <v>698</v>
      </c>
      <c r="H76" s="64">
        <v>701</v>
      </c>
      <c r="I76" s="64">
        <v>684</v>
      </c>
      <c r="J76" s="64">
        <v>680</v>
      </c>
      <c r="K76" s="64">
        <v>679</v>
      </c>
      <c r="L76" s="64">
        <v>678</v>
      </c>
      <c r="M76" s="65">
        <v>692</v>
      </c>
      <c r="N76" s="63">
        <f t="shared" si="0"/>
        <v>678.66666666666663</v>
      </c>
    </row>
    <row r="77" spans="1:14" ht="12" customHeight="1" x14ac:dyDescent="0.2">
      <c r="A77" s="62" t="str">
        <f>'Pregnant Women Participating'!A77</f>
        <v>Wyoming</v>
      </c>
      <c r="B77" s="63">
        <v>205</v>
      </c>
      <c r="C77" s="64">
        <v>217</v>
      </c>
      <c r="D77" s="64">
        <v>218</v>
      </c>
      <c r="E77" s="64">
        <v>209</v>
      </c>
      <c r="F77" s="64">
        <v>204</v>
      </c>
      <c r="G77" s="64">
        <v>211</v>
      </c>
      <c r="H77" s="64">
        <v>227</v>
      </c>
      <c r="I77" s="64">
        <v>229</v>
      </c>
      <c r="J77" s="64">
        <v>226</v>
      </c>
      <c r="K77" s="64">
        <v>233</v>
      </c>
      <c r="L77" s="64">
        <v>233</v>
      </c>
      <c r="M77" s="65">
        <v>251</v>
      </c>
      <c r="N77" s="63">
        <f t="shared" si="0"/>
        <v>221.91666666666666</v>
      </c>
    </row>
    <row r="78" spans="1:14" ht="12" customHeight="1" x14ac:dyDescent="0.2">
      <c r="A78" s="62" t="str">
        <f>'Pregnant Women Participating'!A78</f>
        <v>Ute Mountain Ute Tribe, CO</v>
      </c>
      <c r="B78" s="63">
        <v>11</v>
      </c>
      <c r="C78" s="64">
        <v>8</v>
      </c>
      <c r="D78" s="64">
        <v>5</v>
      </c>
      <c r="E78" s="64">
        <v>4</v>
      </c>
      <c r="F78" s="64">
        <v>4</v>
      </c>
      <c r="G78" s="64">
        <v>6</v>
      </c>
      <c r="H78" s="64">
        <v>6</v>
      </c>
      <c r="I78" s="64">
        <v>6</v>
      </c>
      <c r="J78" s="64">
        <v>7</v>
      </c>
      <c r="K78" s="64">
        <v>8</v>
      </c>
      <c r="L78" s="64">
        <v>8</v>
      </c>
      <c r="M78" s="65">
        <v>10</v>
      </c>
      <c r="N78" s="63">
        <f t="shared" si="0"/>
        <v>6.916666666666667</v>
      </c>
    </row>
    <row r="79" spans="1:14" ht="12" customHeight="1" x14ac:dyDescent="0.2">
      <c r="A79" s="62" t="str">
        <f>'Pregnant Women Participating'!A79</f>
        <v>Omaha Sioux, NE</v>
      </c>
      <c r="B79" s="63">
        <v>8</v>
      </c>
      <c r="C79" s="64">
        <v>7</v>
      </c>
      <c r="D79" s="64">
        <v>7</v>
      </c>
      <c r="E79" s="64">
        <v>11</v>
      </c>
      <c r="F79" s="64">
        <v>10</v>
      </c>
      <c r="G79" s="64">
        <v>9</v>
      </c>
      <c r="H79" s="64">
        <v>10</v>
      </c>
      <c r="I79" s="64">
        <v>9</v>
      </c>
      <c r="J79" s="64">
        <v>14</v>
      </c>
      <c r="K79" s="64">
        <v>14</v>
      </c>
      <c r="L79" s="64">
        <v>12</v>
      </c>
      <c r="M79" s="65">
        <v>10</v>
      </c>
      <c r="N79" s="63">
        <f t="shared" si="0"/>
        <v>10.083333333333334</v>
      </c>
    </row>
    <row r="80" spans="1:14" ht="12" customHeight="1" x14ac:dyDescent="0.2">
      <c r="A80" s="62" t="str">
        <f>'Pregnant Women Participating'!A80</f>
        <v>Santee Sioux, NE</v>
      </c>
      <c r="B80" s="63">
        <v>0</v>
      </c>
      <c r="C80" s="64">
        <v>1</v>
      </c>
      <c r="D80" s="64">
        <v>2</v>
      </c>
      <c r="E80" s="64">
        <v>2</v>
      </c>
      <c r="F80" s="64">
        <v>1</v>
      </c>
      <c r="G80" s="64">
        <v>1</v>
      </c>
      <c r="H80" s="64">
        <v>1</v>
      </c>
      <c r="I80" s="64">
        <v>1</v>
      </c>
      <c r="J80" s="64">
        <v>0</v>
      </c>
      <c r="K80" s="64">
        <v>1</v>
      </c>
      <c r="L80" s="64">
        <v>0</v>
      </c>
      <c r="M80" s="65">
        <v>1</v>
      </c>
      <c r="N80" s="63">
        <f t="shared" si="0"/>
        <v>0.91666666666666663</v>
      </c>
    </row>
    <row r="81" spans="1:14" ht="12" customHeight="1" x14ac:dyDescent="0.2">
      <c r="A81" s="62" t="str">
        <f>'Pregnant Women Participating'!A81</f>
        <v>Winnebago Tribe, NE</v>
      </c>
      <c r="B81" s="63">
        <v>3</v>
      </c>
      <c r="C81" s="64">
        <v>6</v>
      </c>
      <c r="D81" s="64">
        <v>6</v>
      </c>
      <c r="E81" s="64">
        <v>5</v>
      </c>
      <c r="F81" s="64">
        <v>4</v>
      </c>
      <c r="G81" s="64">
        <v>3</v>
      </c>
      <c r="H81" s="64">
        <v>2</v>
      </c>
      <c r="I81" s="64">
        <v>4</v>
      </c>
      <c r="J81" s="64">
        <v>4</v>
      </c>
      <c r="K81" s="64">
        <v>4</v>
      </c>
      <c r="L81" s="64">
        <v>5</v>
      </c>
      <c r="M81" s="65">
        <v>6</v>
      </c>
      <c r="N81" s="63">
        <f t="shared" si="0"/>
        <v>4.333333333333333</v>
      </c>
    </row>
    <row r="82" spans="1:14" ht="12" customHeight="1" x14ac:dyDescent="0.2">
      <c r="A82" s="62" t="str">
        <f>'Pregnant Women Participating'!A82</f>
        <v>Standing Rock Sioux Tribe, ND</v>
      </c>
      <c r="B82" s="63">
        <v>7</v>
      </c>
      <c r="C82" s="64">
        <v>5</v>
      </c>
      <c r="D82" s="64">
        <v>3</v>
      </c>
      <c r="E82" s="64">
        <v>2</v>
      </c>
      <c r="F82" s="64">
        <v>4</v>
      </c>
      <c r="G82" s="64">
        <v>3</v>
      </c>
      <c r="H82" s="64">
        <v>3</v>
      </c>
      <c r="I82" s="64">
        <v>3</v>
      </c>
      <c r="J82" s="64">
        <v>6</v>
      </c>
      <c r="K82" s="64">
        <v>6</v>
      </c>
      <c r="L82" s="64">
        <v>7</v>
      </c>
      <c r="M82" s="65">
        <v>5</v>
      </c>
      <c r="N82" s="63">
        <f t="shared" si="0"/>
        <v>4.5</v>
      </c>
    </row>
    <row r="83" spans="1:14" ht="12" customHeight="1" x14ac:dyDescent="0.2">
      <c r="A83" s="62" t="str">
        <f>'Pregnant Women Participating'!A83</f>
        <v>Three Affiliated Tribes, ND</v>
      </c>
      <c r="B83" s="63">
        <v>1</v>
      </c>
      <c r="C83" s="64">
        <v>3</v>
      </c>
      <c r="D83" s="64">
        <v>3</v>
      </c>
      <c r="E83" s="64">
        <v>4</v>
      </c>
      <c r="F83" s="64">
        <v>3</v>
      </c>
      <c r="G83" s="64">
        <v>3</v>
      </c>
      <c r="H83" s="64">
        <v>3</v>
      </c>
      <c r="I83" s="64">
        <v>3</v>
      </c>
      <c r="J83" s="64">
        <v>2</v>
      </c>
      <c r="K83" s="64">
        <v>2</v>
      </c>
      <c r="L83" s="64">
        <v>3</v>
      </c>
      <c r="M83" s="65">
        <v>3</v>
      </c>
      <c r="N83" s="63">
        <f t="shared" si="0"/>
        <v>2.75</v>
      </c>
    </row>
    <row r="84" spans="1:14" ht="12" customHeight="1" x14ac:dyDescent="0.2">
      <c r="A84" s="62" t="str">
        <f>'Pregnant Women Participating'!A84</f>
        <v>Cheyenne River Sioux, SD</v>
      </c>
      <c r="B84" s="63">
        <v>13</v>
      </c>
      <c r="C84" s="64">
        <v>6</v>
      </c>
      <c r="D84" s="64">
        <v>6</v>
      </c>
      <c r="E84" s="64">
        <v>6</v>
      </c>
      <c r="F84" s="64">
        <v>4</v>
      </c>
      <c r="G84" s="64">
        <v>6</v>
      </c>
      <c r="H84" s="64">
        <v>4</v>
      </c>
      <c r="I84" s="64">
        <v>3</v>
      </c>
      <c r="J84" s="64">
        <v>4</v>
      </c>
      <c r="K84" s="64">
        <v>6</v>
      </c>
      <c r="L84" s="64">
        <v>5</v>
      </c>
      <c r="M84" s="65">
        <v>11</v>
      </c>
      <c r="N84" s="63">
        <f t="shared" si="0"/>
        <v>6.166666666666667</v>
      </c>
    </row>
    <row r="85" spans="1:14" ht="12" customHeight="1" x14ac:dyDescent="0.2">
      <c r="A85" s="62" t="str">
        <f>'Pregnant Women Participating'!A85</f>
        <v>Rosebud Sioux, SD</v>
      </c>
      <c r="B85" s="63">
        <v>41</v>
      </c>
      <c r="C85" s="64">
        <v>37</v>
      </c>
      <c r="D85" s="64">
        <v>31</v>
      </c>
      <c r="E85" s="64">
        <v>29</v>
      </c>
      <c r="F85" s="64">
        <v>21</v>
      </c>
      <c r="G85" s="64">
        <v>21</v>
      </c>
      <c r="H85" s="64">
        <v>22</v>
      </c>
      <c r="I85" s="64">
        <v>26</v>
      </c>
      <c r="J85" s="64">
        <v>24</v>
      </c>
      <c r="K85" s="64">
        <v>27</v>
      </c>
      <c r="L85" s="64">
        <v>31</v>
      </c>
      <c r="M85" s="65">
        <v>35</v>
      </c>
      <c r="N85" s="63">
        <f t="shared" si="0"/>
        <v>28.75</v>
      </c>
    </row>
    <row r="86" spans="1:14" ht="12" customHeight="1" x14ac:dyDescent="0.2">
      <c r="A86" s="62" t="str">
        <f>'Pregnant Women Participating'!A86</f>
        <v>Northern Arapahoe, WY</v>
      </c>
      <c r="B86" s="63">
        <v>12</v>
      </c>
      <c r="C86" s="64">
        <v>13</v>
      </c>
      <c r="D86" s="64">
        <v>14</v>
      </c>
      <c r="E86" s="64">
        <v>18</v>
      </c>
      <c r="F86" s="64">
        <v>17</v>
      </c>
      <c r="G86" s="64">
        <v>16</v>
      </c>
      <c r="H86" s="64">
        <v>12</v>
      </c>
      <c r="I86" s="64">
        <v>13</v>
      </c>
      <c r="J86" s="64">
        <v>11</v>
      </c>
      <c r="K86" s="64">
        <v>14</v>
      </c>
      <c r="L86" s="64">
        <v>17</v>
      </c>
      <c r="M86" s="65">
        <v>15</v>
      </c>
      <c r="N86" s="63">
        <f t="shared" si="0"/>
        <v>14.333333333333334</v>
      </c>
    </row>
    <row r="87" spans="1:14" ht="12" customHeight="1" x14ac:dyDescent="0.2">
      <c r="A87" s="62" t="str">
        <f>'Pregnant Women Participating'!A87</f>
        <v>Shoshone Tribe, WY</v>
      </c>
      <c r="B87" s="63">
        <v>5</v>
      </c>
      <c r="C87" s="64">
        <v>4</v>
      </c>
      <c r="D87" s="64">
        <v>2</v>
      </c>
      <c r="E87" s="64">
        <v>4</v>
      </c>
      <c r="F87" s="64">
        <v>2</v>
      </c>
      <c r="G87" s="64">
        <v>3</v>
      </c>
      <c r="H87" s="64">
        <v>0</v>
      </c>
      <c r="I87" s="64">
        <v>1</v>
      </c>
      <c r="J87" s="64">
        <v>1</v>
      </c>
      <c r="K87" s="64">
        <v>1</v>
      </c>
      <c r="L87" s="64">
        <v>1</v>
      </c>
      <c r="M87" s="65">
        <v>1</v>
      </c>
      <c r="N87" s="63">
        <f t="shared" si="0"/>
        <v>2.0833333333333335</v>
      </c>
    </row>
    <row r="88" spans="1:14" s="70" customFormat="1" ht="24.75" customHeight="1" x14ac:dyDescent="0.2">
      <c r="A88" s="66" t="str">
        <f>'Pregnant Women Participating'!A88</f>
        <v>Mountain Plains</v>
      </c>
      <c r="B88" s="67">
        <v>14425</v>
      </c>
      <c r="C88" s="68">
        <v>14235</v>
      </c>
      <c r="D88" s="68">
        <v>14136</v>
      </c>
      <c r="E88" s="68">
        <v>14143</v>
      </c>
      <c r="F88" s="68">
        <v>14014</v>
      </c>
      <c r="G88" s="68">
        <v>14046</v>
      </c>
      <c r="H88" s="68">
        <v>14168</v>
      </c>
      <c r="I88" s="68">
        <v>14347</v>
      </c>
      <c r="J88" s="68">
        <v>14297</v>
      </c>
      <c r="K88" s="68">
        <v>14541</v>
      </c>
      <c r="L88" s="68">
        <v>14513</v>
      </c>
      <c r="M88" s="69">
        <v>14767</v>
      </c>
      <c r="N88" s="67">
        <f t="shared" si="0"/>
        <v>14302.666666666666</v>
      </c>
    </row>
    <row r="89" spans="1:14" ht="12" customHeight="1" x14ac:dyDescent="0.2">
      <c r="A89" s="71" t="str">
        <f>'Pregnant Women Participating'!A89</f>
        <v>Alaska</v>
      </c>
      <c r="B89" s="63">
        <v>686</v>
      </c>
      <c r="C89" s="64">
        <v>681</v>
      </c>
      <c r="D89" s="64">
        <v>661</v>
      </c>
      <c r="E89" s="64">
        <v>679</v>
      </c>
      <c r="F89" s="64">
        <v>664</v>
      </c>
      <c r="G89" s="64">
        <v>674</v>
      </c>
      <c r="H89" s="64">
        <v>678</v>
      </c>
      <c r="I89" s="64">
        <v>659</v>
      </c>
      <c r="J89" s="64">
        <v>646</v>
      </c>
      <c r="K89" s="64">
        <v>642</v>
      </c>
      <c r="L89" s="64">
        <v>620</v>
      </c>
      <c r="M89" s="65">
        <v>620</v>
      </c>
      <c r="N89" s="63">
        <f t="shared" si="0"/>
        <v>659.16666666666663</v>
      </c>
    </row>
    <row r="90" spans="1:14" ht="12" customHeight="1" x14ac:dyDescent="0.2">
      <c r="A90" s="71" t="str">
        <f>'Pregnant Women Participating'!A90</f>
        <v>American Samoa</v>
      </c>
      <c r="B90" s="63">
        <v>317</v>
      </c>
      <c r="C90" s="64">
        <v>329</v>
      </c>
      <c r="D90" s="64">
        <v>309</v>
      </c>
      <c r="E90" s="64">
        <v>298</v>
      </c>
      <c r="F90" s="64">
        <v>279</v>
      </c>
      <c r="G90" s="64">
        <v>292</v>
      </c>
      <c r="H90" s="64">
        <v>288</v>
      </c>
      <c r="I90" s="64">
        <v>305</v>
      </c>
      <c r="J90" s="64">
        <v>293</v>
      </c>
      <c r="K90" s="64">
        <v>295</v>
      </c>
      <c r="L90" s="64">
        <v>269</v>
      </c>
      <c r="M90" s="65">
        <v>247</v>
      </c>
      <c r="N90" s="63">
        <f t="shared" si="0"/>
        <v>293.41666666666669</v>
      </c>
    </row>
    <row r="91" spans="1:14" ht="12" customHeight="1" x14ac:dyDescent="0.2">
      <c r="A91" s="71" t="str">
        <f>'Pregnant Women Participating'!A91</f>
        <v>California</v>
      </c>
      <c r="B91" s="63">
        <v>47256</v>
      </c>
      <c r="C91" s="64">
        <v>46381</v>
      </c>
      <c r="D91" s="64">
        <v>46626</v>
      </c>
      <c r="E91" s="64">
        <v>47449</v>
      </c>
      <c r="F91" s="64">
        <v>46628</v>
      </c>
      <c r="G91" s="64">
        <v>46566</v>
      </c>
      <c r="H91" s="64">
        <v>46457</v>
      </c>
      <c r="I91" s="64">
        <v>45956</v>
      </c>
      <c r="J91" s="64">
        <v>45333</v>
      </c>
      <c r="K91" s="64">
        <v>45786</v>
      </c>
      <c r="L91" s="64">
        <v>45592</v>
      </c>
      <c r="M91" s="65">
        <v>45431</v>
      </c>
      <c r="N91" s="63">
        <f t="shared" si="0"/>
        <v>46288.416666666664</v>
      </c>
    </row>
    <row r="92" spans="1:14" ht="12" customHeight="1" x14ac:dyDescent="0.2">
      <c r="A92" s="71" t="str">
        <f>'Pregnant Women Participating'!A92</f>
        <v>Guam</v>
      </c>
      <c r="B92" s="63">
        <v>379</v>
      </c>
      <c r="C92" s="64">
        <v>378</v>
      </c>
      <c r="D92" s="64">
        <v>369</v>
      </c>
      <c r="E92" s="64">
        <v>362</v>
      </c>
      <c r="F92" s="64">
        <v>333</v>
      </c>
      <c r="G92" s="64">
        <v>325</v>
      </c>
      <c r="H92" s="64">
        <v>314</v>
      </c>
      <c r="I92" s="64">
        <v>291</v>
      </c>
      <c r="J92" s="64">
        <v>289</v>
      </c>
      <c r="K92" s="64">
        <v>287</v>
      </c>
      <c r="L92" s="64">
        <v>284</v>
      </c>
      <c r="M92" s="65">
        <v>284</v>
      </c>
      <c r="N92" s="63">
        <f t="shared" si="0"/>
        <v>324.58333333333331</v>
      </c>
    </row>
    <row r="93" spans="1:14" ht="12" customHeight="1" x14ac:dyDescent="0.2">
      <c r="A93" s="71" t="str">
        <f>'Pregnant Women Participating'!A93</f>
        <v>Hawaii</v>
      </c>
      <c r="B93" s="63">
        <v>1265</v>
      </c>
      <c r="C93" s="64">
        <v>1239</v>
      </c>
      <c r="D93" s="64">
        <v>1213</v>
      </c>
      <c r="E93" s="64">
        <v>1245</v>
      </c>
      <c r="F93" s="64">
        <v>1241</v>
      </c>
      <c r="G93" s="64">
        <v>1214</v>
      </c>
      <c r="H93" s="64">
        <v>1230</v>
      </c>
      <c r="I93" s="64">
        <v>1204</v>
      </c>
      <c r="J93" s="64">
        <v>1233</v>
      </c>
      <c r="K93" s="64">
        <v>1267</v>
      </c>
      <c r="L93" s="64">
        <v>1218</v>
      </c>
      <c r="M93" s="65">
        <v>1166</v>
      </c>
      <c r="N93" s="63">
        <f t="shared" si="0"/>
        <v>1227.9166666666667</v>
      </c>
    </row>
    <row r="94" spans="1:14" ht="12" customHeight="1" x14ac:dyDescent="0.2">
      <c r="A94" s="71" t="str">
        <f>'Pregnant Women Participating'!A94</f>
        <v>Idaho</v>
      </c>
      <c r="B94" s="63">
        <v>1485</v>
      </c>
      <c r="C94" s="64">
        <v>1455</v>
      </c>
      <c r="D94" s="64">
        <v>1479</v>
      </c>
      <c r="E94" s="64">
        <v>1470</v>
      </c>
      <c r="F94" s="64">
        <v>1461</v>
      </c>
      <c r="G94" s="64">
        <v>1450</v>
      </c>
      <c r="H94" s="64">
        <v>1420</v>
      </c>
      <c r="I94" s="64">
        <v>1376</v>
      </c>
      <c r="J94" s="64">
        <v>1338</v>
      </c>
      <c r="K94" s="64">
        <v>1370</v>
      </c>
      <c r="L94" s="64">
        <v>1347</v>
      </c>
      <c r="M94" s="65">
        <v>1476</v>
      </c>
      <c r="N94" s="63">
        <f t="shared" si="0"/>
        <v>1427.25</v>
      </c>
    </row>
    <row r="95" spans="1:14" ht="12" customHeight="1" x14ac:dyDescent="0.2">
      <c r="A95" s="71" t="str">
        <f>'Pregnant Women Participating'!A95</f>
        <v>Nevada</v>
      </c>
      <c r="B95" s="63">
        <v>3281</v>
      </c>
      <c r="C95" s="64">
        <v>3278</v>
      </c>
      <c r="D95" s="64">
        <v>3339</v>
      </c>
      <c r="E95" s="64">
        <v>3362</v>
      </c>
      <c r="F95" s="64">
        <v>3270</v>
      </c>
      <c r="G95" s="64">
        <v>3308</v>
      </c>
      <c r="H95" s="64">
        <v>3286</v>
      </c>
      <c r="I95" s="64">
        <v>3256</v>
      </c>
      <c r="J95" s="64">
        <v>3246</v>
      </c>
      <c r="K95" s="64">
        <v>3277</v>
      </c>
      <c r="L95" s="64">
        <v>3338</v>
      </c>
      <c r="M95" s="65">
        <v>3395</v>
      </c>
      <c r="N95" s="63">
        <f t="shared" si="0"/>
        <v>3303</v>
      </c>
    </row>
    <row r="96" spans="1:14" ht="12" customHeight="1" x14ac:dyDescent="0.2">
      <c r="A96" s="71" t="str">
        <f>'Pregnant Women Participating'!A96</f>
        <v>Oregon</v>
      </c>
      <c r="B96" s="63">
        <v>1969</v>
      </c>
      <c r="C96" s="64">
        <v>2003</v>
      </c>
      <c r="D96" s="64">
        <v>2075</v>
      </c>
      <c r="E96" s="64">
        <v>2211</v>
      </c>
      <c r="F96" s="64">
        <v>2261</v>
      </c>
      <c r="G96" s="64">
        <v>2271</v>
      </c>
      <c r="H96" s="64">
        <v>2349</v>
      </c>
      <c r="I96" s="64">
        <v>2382</v>
      </c>
      <c r="J96" s="64">
        <v>2426</v>
      </c>
      <c r="K96" s="64">
        <v>2536</v>
      </c>
      <c r="L96" s="64">
        <v>2522</v>
      </c>
      <c r="M96" s="65">
        <v>2614</v>
      </c>
      <c r="N96" s="63">
        <f t="shared" si="0"/>
        <v>2301.5833333333335</v>
      </c>
    </row>
    <row r="97" spans="1:14" ht="12" customHeight="1" x14ac:dyDescent="0.2">
      <c r="A97" s="71" t="str">
        <f>'Pregnant Women Participating'!A97</f>
        <v>Washington</v>
      </c>
      <c r="B97" s="63">
        <v>6633</v>
      </c>
      <c r="C97" s="64">
        <v>6502</v>
      </c>
      <c r="D97" s="64">
        <v>6459</v>
      </c>
      <c r="E97" s="64">
        <v>6613</v>
      </c>
      <c r="F97" s="64">
        <v>6556</v>
      </c>
      <c r="G97" s="64">
        <v>6609</v>
      </c>
      <c r="H97" s="64">
        <v>6594</v>
      </c>
      <c r="I97" s="64">
        <v>6634</v>
      </c>
      <c r="J97" s="64">
        <v>6571</v>
      </c>
      <c r="K97" s="64">
        <v>6696</v>
      </c>
      <c r="L97" s="64">
        <v>6604</v>
      </c>
      <c r="M97" s="65">
        <v>6641</v>
      </c>
      <c r="N97" s="63">
        <f t="shared" si="0"/>
        <v>6592.666666666667</v>
      </c>
    </row>
    <row r="98" spans="1:14" ht="12" customHeight="1" x14ac:dyDescent="0.2">
      <c r="A98" s="71" t="str">
        <f>'Pregnant Women Participating'!A98</f>
        <v>Northern Marianas</v>
      </c>
      <c r="B98" s="63">
        <v>144</v>
      </c>
      <c r="C98" s="64">
        <v>145</v>
      </c>
      <c r="D98" s="64">
        <v>140</v>
      </c>
      <c r="E98" s="64">
        <v>142</v>
      </c>
      <c r="F98" s="64">
        <v>135</v>
      </c>
      <c r="G98" s="64">
        <v>129</v>
      </c>
      <c r="H98" s="64">
        <v>140</v>
      </c>
      <c r="I98" s="64">
        <v>139</v>
      </c>
      <c r="J98" s="64">
        <v>146</v>
      </c>
      <c r="K98" s="64">
        <v>143</v>
      </c>
      <c r="L98" s="64">
        <v>147</v>
      </c>
      <c r="M98" s="65">
        <v>143</v>
      </c>
      <c r="N98" s="63">
        <f t="shared" si="0"/>
        <v>141.08333333333334</v>
      </c>
    </row>
    <row r="99" spans="1:14" ht="12" customHeight="1" x14ac:dyDescent="0.2">
      <c r="A99" s="71" t="str">
        <f>'Pregnant Women Participating'!A99</f>
        <v>Inter-Tribal Council, NV</v>
      </c>
      <c r="B99" s="63">
        <v>19</v>
      </c>
      <c r="C99" s="64">
        <v>19</v>
      </c>
      <c r="D99" s="64">
        <v>17</v>
      </c>
      <c r="E99" s="64">
        <v>22</v>
      </c>
      <c r="F99" s="64">
        <v>17</v>
      </c>
      <c r="G99" s="64">
        <v>22</v>
      </c>
      <c r="H99" s="64">
        <v>25</v>
      </c>
      <c r="I99" s="64">
        <v>19</v>
      </c>
      <c r="J99" s="64">
        <v>21</v>
      </c>
      <c r="K99" s="64">
        <v>14</v>
      </c>
      <c r="L99" s="64">
        <v>15</v>
      </c>
      <c r="M99" s="65">
        <v>16</v>
      </c>
      <c r="N99" s="63">
        <f t="shared" si="0"/>
        <v>18.833333333333332</v>
      </c>
    </row>
    <row r="100" spans="1:14" s="70" customFormat="1" ht="24.75" customHeight="1" x14ac:dyDescent="0.2">
      <c r="A100" s="66" t="str">
        <f>'Pregnant Women Participating'!A100</f>
        <v>Western Region</v>
      </c>
      <c r="B100" s="67">
        <v>63434</v>
      </c>
      <c r="C100" s="68">
        <v>62410</v>
      </c>
      <c r="D100" s="68">
        <v>62687</v>
      </c>
      <c r="E100" s="68">
        <v>63853</v>
      </c>
      <c r="F100" s="68">
        <v>62845</v>
      </c>
      <c r="G100" s="68">
        <v>62860</v>
      </c>
      <c r="H100" s="68">
        <v>62781</v>
      </c>
      <c r="I100" s="68">
        <v>62221</v>
      </c>
      <c r="J100" s="68">
        <v>61542</v>
      </c>
      <c r="K100" s="68">
        <v>62313</v>
      </c>
      <c r="L100" s="68">
        <v>61956</v>
      </c>
      <c r="M100" s="69">
        <v>62033</v>
      </c>
      <c r="N100" s="67">
        <f t="shared" si="0"/>
        <v>62577.916666666664</v>
      </c>
    </row>
    <row r="101" spans="1:14" s="76" customFormat="1" ht="16.5" customHeight="1" thickBot="1" x14ac:dyDescent="0.25">
      <c r="A101" s="72" t="str">
        <f>'Pregnant Women Participating'!A101</f>
        <v>TOTAL</v>
      </c>
      <c r="B101" s="73">
        <v>411988</v>
      </c>
      <c r="C101" s="74">
        <v>405898</v>
      </c>
      <c r="D101" s="74">
        <v>406107</v>
      </c>
      <c r="E101" s="74">
        <v>411264</v>
      </c>
      <c r="F101" s="74">
        <v>407921</v>
      </c>
      <c r="G101" s="74">
        <v>409491</v>
      </c>
      <c r="H101" s="74">
        <v>408548</v>
      </c>
      <c r="I101" s="74">
        <v>407775</v>
      </c>
      <c r="J101" s="74">
        <v>404491</v>
      </c>
      <c r="K101" s="74">
        <v>408368</v>
      </c>
      <c r="L101" s="74">
        <v>406052</v>
      </c>
      <c r="M101" s="75">
        <v>406817</v>
      </c>
      <c r="N101" s="73">
        <f t="shared" si="0"/>
        <v>407893.33333333331</v>
      </c>
    </row>
    <row r="102" spans="1:14" ht="12.75" customHeight="1" thickTop="1" x14ac:dyDescent="0.2">
      <c r="A102" s="77"/>
    </row>
    <row r="103" spans="1:14" x14ac:dyDescent="0.2">
      <c r="A103" s="77"/>
    </row>
    <row r="104" spans="1:14" s="78" customFormat="1" ht="12.75" x14ac:dyDescent="0.2">
      <c r="A104" s="54" t="s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11</vt:i4>
      </vt:variant>
    </vt:vector>
  </HeadingPairs>
  <TitlesOfParts>
    <vt:vector size="28" baseType="lpstr">
      <vt:lpstr>Introduction</vt:lpstr>
      <vt:lpstr>Pregnant Women Participating</vt:lpstr>
      <vt:lpstr>Women Fully Breastfeeding</vt:lpstr>
      <vt:lpstr>Women Partially Breastfeeding</vt:lpstr>
      <vt:lpstr>Total Breastfeeding Women</vt:lpstr>
      <vt:lpstr>Postpartum Women Participating</vt:lpstr>
      <vt:lpstr>Total Women</vt:lpstr>
      <vt:lpstr>Infants Fully Breastfed</vt:lpstr>
      <vt:lpstr>Infants Partially Breastfed</vt:lpstr>
      <vt:lpstr>Infants Fully Formula-fed</vt:lpstr>
      <vt:lpstr>Total Infants</vt:lpstr>
      <vt:lpstr>Children Participating</vt:lpstr>
      <vt:lpstr>Total Number of Participants</vt:lpstr>
      <vt:lpstr>Average Food Cost Per Person</vt:lpstr>
      <vt:lpstr>Food Costs</vt:lpstr>
      <vt:lpstr>Rebates Received</vt:lpstr>
      <vt:lpstr>Nut. Services &amp; Admin. Costs</vt:lpstr>
      <vt:lpstr>'Average Food Cost Per Person'!Print_Titles</vt:lpstr>
      <vt:lpstr>'Children Participating'!Print_Titles</vt:lpstr>
      <vt:lpstr>'Food Costs'!Print_Titles</vt:lpstr>
      <vt:lpstr>'Nut. Services &amp; Admin. Costs'!Print_Titles</vt:lpstr>
      <vt:lpstr>'Postpartum Women Participating'!Print_Titles</vt:lpstr>
      <vt:lpstr>'Pregnant Women Participating'!Print_Titles</vt:lpstr>
      <vt:lpstr>'Rebates Received'!Print_Titles</vt:lpstr>
      <vt:lpstr>'Total Breastfeeding Women'!Print_Titles</vt:lpstr>
      <vt:lpstr>'Total Infants'!Print_Titles</vt:lpstr>
      <vt:lpstr>'Total Number of Participants'!Print_Titles</vt:lpstr>
      <vt:lpstr>'Total Women'!Print_Titles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Shi, Jianbai - FNS (Contractor)</dc:creator>
  <cp:lastModifiedBy>Mountjoy, Candy - FNS</cp:lastModifiedBy>
  <cp:lastPrinted>2007-07-12T20:45:57Z</cp:lastPrinted>
  <dcterms:created xsi:type="dcterms:W3CDTF">2003-03-31T18:32:09Z</dcterms:created>
  <dcterms:modified xsi:type="dcterms:W3CDTF">2025-12-10T19:49:10Z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xcelWriter version">
    <vt:lpwstr/>
  </property>
</Properties>
</file>