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sica.horn\AppData\Local\Microsoft\Windows\INetCache\Content.Outlook\VR82HEVW\"/>
    </mc:Choice>
  </mc:AlternateContent>
  <xr:revisionPtr revIDLastSave="0" documentId="13_ncr:1_{B672582D-0763-4644-AC80-FE306DE69654}" xr6:coauthVersionLast="47" xr6:coauthVersionMax="47" xr10:uidLastSave="{00000000-0000-0000-0000-000000000000}"/>
  <bookViews>
    <workbookView xWindow="-20520" yWindow="-1305" windowWidth="20640" windowHeight="11040" xr2:uid="{00000000-000D-0000-FFFF-FFFF00000000}"/>
  </bookViews>
  <sheets>
    <sheet name="Summary" sheetId="6" r:id="rId1"/>
    <sheet name="National" sheetId="5" r:id="rId2"/>
    <sheet name="Step 1" sheetId="1" r:id="rId3"/>
    <sheet name="Step 2" sheetId="3" r:id="rId4"/>
    <sheet name="Step 3" sheetId="2" r:id="rId5"/>
    <sheet name="Step 4" sheetId="4" r:id="rId6"/>
  </sheets>
  <externalReferences>
    <externalReference r:id="rId7"/>
    <externalReference r:id="rId8"/>
  </externalReferences>
  <definedNames>
    <definedName name="_xlnm._FilterDatabase" localSheetId="0" hidden="1">Summary!$A$17:$M$30</definedName>
    <definedName name="AL_LSA">[1]Alabama!$K$5</definedName>
    <definedName name="AL_LSAlike">[1]Alabama!$K$6</definedName>
    <definedName name="AL_Regional">[1]Alabama!$K$7</definedName>
    <definedName name="CO_1_16">#REF!</definedName>
    <definedName name="CO_1_37">#REF!</definedName>
    <definedName name="_xlnm.Database">#REF!</definedName>
    <definedName name="new_census_shares">#REF!</definedName>
    <definedName name="states">'[2]All states 2010'!$A$4:$A$57</definedName>
    <definedName name="valuevx">42.314159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1" l="1"/>
  <c r="D18" i="6" l="1"/>
  <c r="F3" i="4"/>
  <c r="F4" i="4"/>
  <c r="F5" i="4"/>
  <c r="F6" i="4"/>
  <c r="F7" i="4"/>
  <c r="F8" i="4"/>
  <c r="F9" i="4"/>
  <c r="F10" i="4"/>
  <c r="F11" i="4"/>
  <c r="F12" i="4"/>
  <c r="F13" i="4"/>
  <c r="F14" i="4"/>
  <c r="F3" i="3"/>
  <c r="F4" i="3"/>
  <c r="F5" i="3"/>
  <c r="F6" i="3"/>
  <c r="F7" i="3"/>
  <c r="F8" i="3"/>
  <c r="F9" i="3"/>
  <c r="F10" i="3"/>
  <c r="F11" i="3"/>
  <c r="F12" i="3"/>
  <c r="F13" i="3"/>
  <c r="F14" i="3"/>
  <c r="H18" i="5"/>
  <c r="I18" i="5" s="1"/>
  <c r="J18" i="5"/>
  <c r="K18" i="5"/>
  <c r="L18" i="5" s="1"/>
  <c r="M18" i="5"/>
  <c r="E41" i="5"/>
  <c r="B2" i="2" l="1"/>
  <c r="C2" i="1"/>
  <c r="D2" i="1" s="1"/>
  <c r="E2" i="1" s="1"/>
  <c r="F2" i="1" s="1"/>
  <c r="J13" i="5"/>
  <c r="K17" i="5"/>
  <c r="J17" i="5"/>
  <c r="I13" i="5"/>
  <c r="H14" i="5"/>
  <c r="H15" i="5" s="1"/>
  <c r="H16" i="5" s="1"/>
  <c r="H17" i="5" s="1"/>
  <c r="G2" i="1" l="1"/>
  <c r="F1" i="3"/>
  <c r="F1" i="4" s="1"/>
  <c r="F2" i="2"/>
  <c r="E2" i="2"/>
  <c r="D2" i="2"/>
  <c r="C2" i="2"/>
  <c r="I14" i="5"/>
  <c r="I15" i="5"/>
  <c r="I17" i="5"/>
  <c r="I16" i="5"/>
  <c r="H2" i="1" l="1"/>
  <c r="G2" i="2"/>
  <c r="D1" i="3"/>
  <c r="D1" i="4" s="1"/>
  <c r="E1" i="3"/>
  <c r="E1" i="4" s="1"/>
  <c r="C1" i="3"/>
  <c r="C1" i="4" s="1"/>
  <c r="B1" i="3"/>
  <c r="B1" i="4" s="1"/>
  <c r="K13" i="5"/>
  <c r="I2" i="1" l="1"/>
  <c r="H2" i="2"/>
  <c r="D4" i="4"/>
  <c r="E4" i="4"/>
  <c r="D5" i="4"/>
  <c r="E5" i="4"/>
  <c r="D6" i="4"/>
  <c r="E6" i="4"/>
  <c r="D7" i="4"/>
  <c r="E7" i="4"/>
  <c r="D8" i="4"/>
  <c r="E8" i="4"/>
  <c r="D9" i="4"/>
  <c r="E9" i="4"/>
  <c r="D10" i="4"/>
  <c r="E10" i="4"/>
  <c r="D11" i="4"/>
  <c r="E11" i="4"/>
  <c r="D12" i="4"/>
  <c r="E12" i="4"/>
  <c r="D13" i="4"/>
  <c r="E13" i="4"/>
  <c r="D14" i="4"/>
  <c r="E14" i="4"/>
  <c r="D3" i="4"/>
  <c r="E3" i="4"/>
  <c r="D4" i="3"/>
  <c r="E4" i="3"/>
  <c r="D5" i="3"/>
  <c r="E5" i="3"/>
  <c r="D6" i="3"/>
  <c r="E6" i="3"/>
  <c r="D7" i="3"/>
  <c r="E7" i="3"/>
  <c r="D8" i="3"/>
  <c r="E8" i="3"/>
  <c r="D9" i="3"/>
  <c r="E9" i="3"/>
  <c r="D10" i="3"/>
  <c r="E10" i="3"/>
  <c r="D11" i="3"/>
  <c r="E11" i="3"/>
  <c r="D12" i="3"/>
  <c r="E12" i="3"/>
  <c r="D13" i="3"/>
  <c r="E13" i="3"/>
  <c r="D14" i="3"/>
  <c r="E14" i="3"/>
  <c r="D3" i="3"/>
  <c r="E3" i="3"/>
  <c r="J16" i="5"/>
  <c r="K16" i="5"/>
  <c r="E39" i="5"/>
  <c r="E40" i="5"/>
  <c r="J2" i="1" l="1"/>
  <c r="I2" i="2"/>
  <c r="L16" i="5"/>
  <c r="L17" i="5"/>
  <c r="M17" i="5"/>
  <c r="M16" i="5"/>
  <c r="K2" i="1" l="1"/>
  <c r="J2" i="2"/>
  <c r="J14" i="5"/>
  <c r="B26" i="6" s="1"/>
  <c r="K14" i="5"/>
  <c r="D26" i="6" s="1"/>
  <c r="J15" i="5"/>
  <c r="K15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L2" i="1" l="1"/>
  <c r="K2" i="2"/>
  <c r="M13" i="5"/>
  <c r="L13" i="5"/>
  <c r="M15" i="5"/>
  <c r="M14" i="5"/>
  <c r="L14" i="5"/>
  <c r="L15" i="5"/>
  <c r="M2" i="1" l="1"/>
  <c r="L2" i="2"/>
  <c r="N2" i="1" l="1"/>
  <c r="M2" i="2"/>
  <c r="B5" i="4"/>
  <c r="C5" i="4"/>
  <c r="B6" i="4"/>
  <c r="C6" i="4"/>
  <c r="B7" i="4"/>
  <c r="C7" i="4"/>
  <c r="B8" i="4"/>
  <c r="C8" i="4"/>
  <c r="B9" i="4"/>
  <c r="C9" i="4"/>
  <c r="B10" i="4"/>
  <c r="C10" i="4"/>
  <c r="B11" i="4"/>
  <c r="C11" i="4"/>
  <c r="B12" i="4"/>
  <c r="C12" i="4"/>
  <c r="B13" i="4"/>
  <c r="C13" i="4"/>
  <c r="B14" i="4"/>
  <c r="C14" i="4"/>
  <c r="B5" i="3"/>
  <c r="C5" i="3"/>
  <c r="B6" i="3"/>
  <c r="C6" i="3"/>
  <c r="B7" i="3"/>
  <c r="C7" i="3"/>
  <c r="B8" i="3"/>
  <c r="C8" i="3"/>
  <c r="B9" i="3"/>
  <c r="C9" i="3"/>
  <c r="B10" i="3"/>
  <c r="C10" i="3"/>
  <c r="B11" i="3"/>
  <c r="C11" i="3"/>
  <c r="B12" i="3"/>
  <c r="C12" i="3"/>
  <c r="B18" i="6" s="1"/>
  <c r="F18" i="6" s="1"/>
  <c r="H18" i="6" s="1"/>
  <c r="J18" i="6" s="1"/>
  <c r="L18" i="6" s="1"/>
  <c r="B13" i="3"/>
  <c r="C13" i="3"/>
  <c r="B14" i="3"/>
  <c r="C14" i="3"/>
  <c r="O2" i="1" l="1"/>
  <c r="N2" i="2"/>
  <c r="D22" i="6"/>
  <c r="D21" i="6"/>
  <c r="B22" i="6"/>
  <c r="B21" i="6"/>
  <c r="P2" i="1" l="1"/>
  <c r="O2" i="2"/>
  <c r="D23" i="6"/>
  <c r="F22" i="6"/>
  <c r="H22" i="6" s="1"/>
  <c r="J22" i="6" s="1"/>
  <c r="L22" i="6" s="1"/>
  <c r="B23" i="6"/>
  <c r="F21" i="6"/>
  <c r="H21" i="6" s="1"/>
  <c r="J21" i="6" s="1"/>
  <c r="L21" i="6" s="1"/>
  <c r="Q2" i="1" l="1"/>
  <c r="P2" i="2"/>
  <c r="F23" i="6"/>
  <c r="H23" i="6" s="1"/>
  <c r="J23" i="6" s="1"/>
  <c r="L23" i="6" s="1"/>
  <c r="B3" i="3"/>
  <c r="R2" i="1" l="1"/>
  <c r="Q2" i="2"/>
  <c r="S2" i="1" l="1"/>
  <c r="R2" i="2"/>
  <c r="T2" i="1" l="1"/>
  <c r="S2" i="2"/>
  <c r="U2" i="1" l="1"/>
  <c r="T2" i="2"/>
  <c r="B4" i="4"/>
  <c r="C4" i="4"/>
  <c r="C3" i="4"/>
  <c r="B3" i="4"/>
  <c r="B4" i="3"/>
  <c r="C4" i="3"/>
  <c r="C3" i="3"/>
  <c r="V2" i="1" l="1"/>
  <c r="U2" i="2"/>
  <c r="F26" i="6"/>
  <c r="H26" i="6" s="1"/>
  <c r="W2" i="1" l="1"/>
  <c r="V2" i="2"/>
  <c r="J26" i="6"/>
  <c r="L26" i="6" s="1"/>
  <c r="H27" i="6"/>
  <c r="J27" i="6" s="1"/>
  <c r="L27" i="6" s="1"/>
  <c r="X2" i="1" l="1"/>
  <c r="W2" i="2"/>
  <c r="B12" i="6"/>
  <c r="D12" i="6" s="1"/>
  <c r="F12" i="6" s="1"/>
  <c r="H12" i="6" s="1"/>
  <c r="J12" i="6" s="1"/>
  <c r="L12" i="6" s="1"/>
  <c r="Y2" i="1" l="1"/>
  <c r="X2" i="2"/>
  <c r="Z2" i="1" l="1"/>
  <c r="Y2" i="2"/>
  <c r="B2" i="3"/>
  <c r="B2" i="4" s="1"/>
  <c r="AA2" i="1" l="1"/>
  <c r="Z2" i="2"/>
  <c r="C2" i="3"/>
  <c r="C2" i="4" s="1"/>
  <c r="AB2" i="1" l="1"/>
  <c r="AA2" i="2"/>
  <c r="D2" i="3"/>
  <c r="D2" i="4" s="1"/>
  <c r="AC2" i="1" l="1"/>
  <c r="AB2" i="2"/>
  <c r="E2" i="3"/>
  <c r="E2" i="4" s="1"/>
  <c r="F2" i="3" l="1"/>
  <c r="F2" i="4" s="1"/>
  <c r="AC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13" authorId="0" shapeId="0" xr:uid="{1D22A90B-F742-4D0C-982E-3B48C1FFABB0}">
      <text>
        <r>
          <rPr>
            <sz val="11"/>
            <color indexed="8"/>
            <rFont val="Calibri"/>
            <family val="2"/>
            <scheme val="minor"/>
          </rPr>
          <t xml:space="preserve">*  Data affected by changes in population controls.
</t>
        </r>
      </text>
    </comment>
    <comment ref="C25" authorId="0" shapeId="0" xr:uid="{F220DBC7-F257-4970-B1BF-920155B50511}">
      <text>
        <r>
          <rPr>
            <sz val="11"/>
            <color indexed="8"/>
            <rFont val="Calibri"/>
            <family val="2"/>
            <scheme val="minor"/>
          </rPr>
          <t xml:space="preserve">*  Data affected by changes in population controls.
</t>
        </r>
      </text>
    </comment>
    <comment ref="C37" authorId="0" shapeId="0" xr:uid="{7C85D643-9EB5-4E37-8532-04DCDE3599C6}">
      <text>
        <r>
          <rPr>
            <sz val="11"/>
            <color indexed="8"/>
            <rFont val="Calibri"/>
            <family val="2"/>
            <scheme val="minor"/>
          </rPr>
          <t xml:space="preserve">*  Data affected by changes in population controls.
</t>
        </r>
      </text>
    </comment>
  </commentList>
</comments>
</file>

<file path=xl/sharedStrings.xml><?xml version="1.0" encoding="utf-8"?>
<sst xmlns="http://schemas.openxmlformats.org/spreadsheetml/2006/main" count="155" uniqueCount="88">
  <si>
    <t>Monthly Labor Force Numbers</t>
  </si>
  <si>
    <t>http://download.bls.gov/pub/time.series/la/</t>
  </si>
  <si>
    <t>Monthly Unemployment Numbers</t>
  </si>
  <si>
    <t>24-Month Labor Force Totals</t>
  </si>
  <si>
    <t>24-Month Unemployment Totals</t>
  </si>
  <si>
    <t>Labor Force Statistics from the Current Population Survey</t>
  </si>
  <si>
    <t>Original Data Value</t>
  </si>
  <si>
    <t>Series Id:</t>
  </si>
  <si>
    <t>LNU01000000, LNU03000000</t>
  </si>
  <si>
    <t>Not Seasonally Adjusted</t>
  </si>
  <si>
    <t>Series title:</t>
  </si>
  <si>
    <t>(Unadj) Civilian Labor Force Level, (Unadj) Unemployment Level</t>
  </si>
  <si>
    <t>Labor force status:</t>
  </si>
  <si>
    <t>Civilian labor force, Unemployed</t>
  </si>
  <si>
    <t>Type of data:</t>
  </si>
  <si>
    <t>Number in thousands</t>
  </si>
  <si>
    <t>Age:</t>
  </si>
  <si>
    <t>16 years and over</t>
  </si>
  <si>
    <t>Years:</t>
  </si>
  <si>
    <t>National 24-Month Unemployment Average</t>
  </si>
  <si>
    <t>Year</t>
  </si>
  <si>
    <t>Month</t>
  </si>
  <si>
    <t>Civilian labor force</t>
  </si>
  <si>
    <t>Unemployment</t>
  </si>
  <si>
    <t>Unemployment rate</t>
  </si>
  <si>
    <t>Start date</t>
  </si>
  <si>
    <t>End date</t>
  </si>
  <si>
    <t>Unemployment Rate
(Rounded)</t>
  </si>
  <si>
    <t>20% Above the National Average (Rounded)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</si>
  <si>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</si>
  <si>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</si>
  <si>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</si>
  <si>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</si>
  <si>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</si>
  <si>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</si>
  <si>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</si>
  <si>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</si>
  <si>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</si>
  <si>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</si>
  <si>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</si>
  <si>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</si>
  <si>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UNEMPLOYMENT RATES</t>
  </si>
  <si>
    <t>Step 1</t>
  </si>
  <si>
    <t>Please see worksheet entitled "Step 1-4" for monthly labor force numbers</t>
  </si>
  <si>
    <t>Step 2</t>
  </si>
  <si>
    <t>Please see worksheet entitled "Step 1-4" for 24-month labor force totals</t>
  </si>
  <si>
    <r>
      <t>Step 3</t>
    </r>
    <r>
      <rPr>
        <i/>
        <sz val="8"/>
        <rFont val="Arial"/>
        <family val="2"/>
      </rPr>
      <t/>
    </r>
  </si>
  <si>
    <t>Please see worksheet entitled "Step 1-4" for monthly unemployed numbers</t>
  </si>
  <si>
    <t>Step 4</t>
  </si>
  <si>
    <t>Please see worksheet entitled "Step 1-4" for 24-month unemployed totals</t>
  </si>
  <si>
    <t>from Step 2</t>
  </si>
  <si>
    <t>from Step 4</t>
  </si>
  <si>
    <t>Step 5</t>
  </si>
  <si>
    <t>Step 6</t>
  </si>
  <si>
    <t>Step 7</t>
  </si>
  <si>
    <t>Average</t>
  </si>
  <si>
    <t>Total</t>
  </si>
  <si>
    <t>Total number</t>
  </si>
  <si>
    <t>Unemployment Rate</t>
  </si>
  <si>
    <t>labor force</t>
  </si>
  <si>
    <t>of unemployed</t>
  </si>
  <si>
    <t>(unrounded)</t>
  </si>
  <si>
    <t>(4 decimal places)</t>
  </si>
  <si>
    <t>(multiply by 100)</t>
  </si>
  <si>
    <t>(one decimal place)</t>
  </si>
  <si>
    <t>National Unemployment</t>
  </si>
  <si>
    <t>Threshold - 20% Above the National Average</t>
  </si>
  <si>
    <t>Source:  Local Area Unemployment Statistics, Bureau of Labor Statistics, Dept. of Labor</t>
  </si>
  <si>
    <t>Underlying data are available at www.bls.gov/lau/, and are attached.</t>
  </si>
  <si>
    <t>http://www.bls.gov/webapps/legacy/cpsatab1.htm</t>
  </si>
  <si>
    <t>Dover city, DE</t>
  </si>
  <si>
    <t>Wilmington city, DE</t>
  </si>
  <si>
    <t>Regional Grouping of Counties</t>
  </si>
  <si>
    <t>Total for Region</t>
  </si>
  <si>
    <t>Kent County, DE</t>
  </si>
  <si>
    <t>New Castle County, DE</t>
  </si>
  <si>
    <t>FEB 2022 - JAN 2024</t>
  </si>
  <si>
    <t>2022 to 2024</t>
  </si>
  <si>
    <t>DELAWARE IS ELIGIBLE FOR AN ABAWD TIME LIMIT WAIVER ON THE BASIS OF</t>
  </si>
  <si>
    <t>Delaware</t>
  </si>
  <si>
    <t>Dover, DE Metropolitan Statistical Area</t>
  </si>
  <si>
    <t>Newark city, DE</t>
  </si>
  <si>
    <t>Salisbury, MD-DE Metropolitan Statistical Area</t>
  </si>
  <si>
    <t>Salisbury, MD-DE Metropolitan Statistical Area, DE part</t>
  </si>
  <si>
    <t>Sussex County, DE</t>
  </si>
  <si>
    <t>Wilmington, DE-MD-NJ Metropolitan Division</t>
  </si>
  <si>
    <t>Wilmington, DE-MD-NJ Metropolitan Division, DE part</t>
  </si>
  <si>
    <t>Individually eligible 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</si>
</sst>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#0"/>
    <numFmt numFmtId="165" formatCode="0.000"/>
    <numFmt numFmtId="166" formatCode="_(* #,##0_);_(* \(#,##0\);_(* &quot;-&quot;??_);_(@_)"/>
    <numFmt numFmtId="167" formatCode="0.0"/>
    <numFmt numFmtId="168" formatCode="0.000000"/>
    <numFmt numFmtId="169" formatCode="0.0000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i/>
      <sz val="8"/>
      <name val="Arial"/>
      <family val="2"/>
    </font>
    <font>
      <u/>
      <sz val="10"/>
      <color theme="10"/>
      <name val="Arial"/>
      <family val="2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u/>
      <sz val="10"/>
      <color theme="10"/>
      <name val="Arial"/>
      <family val="2"/>
    </font>
    <font>
      <b/>
      <sz val="11"/>
      <color theme="1"/>
      <name val="Arial"/>
      <family val="2"/>
    </font>
    <font>
      <b/>
      <u/>
      <sz val="11"/>
      <color theme="10"/>
      <name val="Arial"/>
      <family val="2"/>
    </font>
    <font>
      <sz val="11"/>
      <color theme="1"/>
      <name val="Arial"/>
      <family val="2"/>
    </font>
    <font>
      <sz val="11"/>
      <name val="Calibri"/>
      <family val="2"/>
      <scheme val="minor"/>
    </font>
    <font>
      <sz val="11"/>
      <color rgb="FFFF000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8"/>
      <name val="Courier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3">
    <xf numFmtId="0" fontId="0" fillId="0" borderId="0"/>
    <xf numFmtId="43" fontId="12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2" fillId="0" borderId="0"/>
    <xf numFmtId="0" fontId="19" fillId="0" borderId="0"/>
    <xf numFmtId="0" fontId="12" fillId="0" borderId="0"/>
    <xf numFmtId="0" fontId="11" fillId="0" borderId="0"/>
    <xf numFmtId="0" fontId="12" fillId="0" borderId="0"/>
    <xf numFmtId="43" fontId="1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28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10" fillId="0" borderId="0"/>
    <xf numFmtId="0" fontId="31" fillId="0" borderId="0"/>
    <xf numFmtId="0" fontId="32" fillId="0" borderId="0" applyNumberFormat="0" applyFill="0" applyBorder="0" applyAlignment="0" applyProtection="0"/>
    <xf numFmtId="0" fontId="30" fillId="0" borderId="0"/>
    <xf numFmtId="0" fontId="9" fillId="0" borderId="0"/>
    <xf numFmtId="0" fontId="12" fillId="0" borderId="0"/>
    <xf numFmtId="0" fontId="8" fillId="0" borderId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68">
    <xf numFmtId="0" fontId="0" fillId="0" borderId="0" xfId="0"/>
    <xf numFmtId="17" fontId="21" fillId="0" borderId="0" xfId="0" applyNumberFormat="1" applyFont="1" applyAlignment="1">
      <alignment horizontal="left"/>
    </xf>
    <xf numFmtId="0" fontId="22" fillId="0" borderId="0" xfId="2" applyFont="1" applyAlignment="1">
      <alignment horizontal="center"/>
    </xf>
    <xf numFmtId="17" fontId="20" fillId="0" borderId="0" xfId="0" applyNumberFormat="1" applyFont="1" applyAlignment="1">
      <alignment horizontal="center"/>
    </xf>
    <xf numFmtId="17" fontId="23" fillId="0" borderId="0" xfId="0" applyNumberFormat="1" applyFont="1" applyAlignment="1">
      <alignment horizontal="left"/>
    </xf>
    <xf numFmtId="0" fontId="24" fillId="0" borderId="0" xfId="2" applyFont="1" applyAlignment="1">
      <alignment horizontal="center"/>
    </xf>
    <xf numFmtId="17" fontId="23" fillId="0" borderId="0" xfId="0" applyNumberFormat="1" applyFont="1"/>
    <xf numFmtId="17" fontId="13" fillId="0" borderId="0" xfId="0" applyNumberFormat="1" applyFont="1" applyAlignment="1">
      <alignment horizontal="center"/>
    </xf>
    <xf numFmtId="0" fontId="24" fillId="0" borderId="0" xfId="2" applyFont="1"/>
    <xf numFmtId="0" fontId="25" fillId="0" borderId="0" xfId="3" applyFont="1"/>
    <xf numFmtId="0" fontId="15" fillId="0" borderId="0" xfId="3" applyFont="1"/>
    <xf numFmtId="0" fontId="13" fillId="0" borderId="0" xfId="3" applyFont="1"/>
    <xf numFmtId="166" fontId="15" fillId="0" borderId="0" xfId="1" applyNumberFormat="1" applyFont="1"/>
    <xf numFmtId="0" fontId="13" fillId="0" borderId="0" xfId="5" applyFont="1"/>
    <xf numFmtId="0" fontId="15" fillId="0" borderId="0" xfId="5" applyFont="1"/>
    <xf numFmtId="2" fontId="15" fillId="0" borderId="0" xfId="5" applyNumberFormat="1" applyFont="1"/>
    <xf numFmtId="167" fontId="15" fillId="0" borderId="0" xfId="5" applyNumberFormat="1" applyFont="1"/>
    <xf numFmtId="0" fontId="14" fillId="2" borderId="2" xfId="5" applyFont="1" applyFill="1" applyBorder="1" applyAlignment="1">
      <alignment horizontal="center"/>
    </xf>
    <xf numFmtId="0" fontId="15" fillId="0" borderId="0" xfId="4" applyFont="1"/>
    <xf numFmtId="0" fontId="13" fillId="0" borderId="0" xfId="4" applyFont="1" applyAlignment="1" applyProtection="1">
      <alignment horizontal="left"/>
      <protection locked="0"/>
    </xf>
    <xf numFmtId="166" fontId="25" fillId="0" borderId="0" xfId="1" applyNumberFormat="1" applyFont="1"/>
    <xf numFmtId="168" fontId="25" fillId="0" borderId="0" xfId="3" applyNumberFormat="1" applyFont="1"/>
    <xf numFmtId="169" fontId="25" fillId="0" borderId="0" xfId="3" applyNumberFormat="1" applyFont="1"/>
    <xf numFmtId="2" fontId="25" fillId="0" borderId="0" xfId="3" applyNumberFormat="1" applyFont="1"/>
    <xf numFmtId="167" fontId="25" fillId="0" borderId="0" xfId="3" applyNumberFormat="1" applyFont="1"/>
    <xf numFmtId="0" fontId="25" fillId="0" borderId="0" xfId="0" applyFont="1"/>
    <xf numFmtId="166" fontId="13" fillId="0" borderId="0" xfId="1" applyNumberFormat="1" applyFont="1" applyAlignment="1">
      <alignment horizontal="center"/>
    </xf>
    <xf numFmtId="1" fontId="0" fillId="0" borderId="0" xfId="0" applyNumberFormat="1"/>
    <xf numFmtId="0" fontId="15" fillId="0" borderId="0" xfId="0" applyFont="1"/>
    <xf numFmtId="165" fontId="15" fillId="0" borderId="0" xfId="0" applyNumberFormat="1" applyFont="1"/>
    <xf numFmtId="17" fontId="15" fillId="0" borderId="0" xfId="0" applyNumberFormat="1" applyFont="1" applyAlignment="1">
      <alignment horizontal="center"/>
    </xf>
    <xf numFmtId="166" fontId="15" fillId="0" borderId="0" xfId="11" applyNumberFormat="1" applyFont="1"/>
    <xf numFmtId="0" fontId="25" fillId="0" borderId="0" xfId="0" applyFont="1" applyAlignment="1">
      <alignment horizontal="center"/>
    </xf>
    <xf numFmtId="0" fontId="27" fillId="0" borderId="0" xfId="0" applyFont="1"/>
    <xf numFmtId="164" fontId="2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26" fillId="0" borderId="0" xfId="0" applyFont="1"/>
    <xf numFmtId="0" fontId="14" fillId="0" borderId="0" xfId="0" applyFont="1" applyAlignment="1">
      <alignment horizontal="left" vertical="top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166" fontId="25" fillId="0" borderId="0" xfId="11" applyNumberFormat="1" applyFont="1"/>
    <xf numFmtId="0" fontId="13" fillId="0" borderId="0" xfId="0" applyFont="1"/>
    <xf numFmtId="0" fontId="29" fillId="0" borderId="1" xfId="0" applyFont="1" applyBorder="1" applyAlignment="1">
      <alignment horizontal="left" wrapText="1"/>
    </xf>
    <xf numFmtId="166" fontId="29" fillId="0" borderId="1" xfId="11" applyNumberFormat="1" applyFont="1" applyFill="1" applyBorder="1" applyAlignment="1">
      <alignment horizontal="left" wrapText="1"/>
    </xf>
    <xf numFmtId="0" fontId="13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wrapText="1"/>
    </xf>
    <xf numFmtId="166" fontId="27" fillId="0" borderId="0" xfId="11" applyNumberFormat="1" applyFont="1"/>
    <xf numFmtId="0" fontId="18" fillId="0" borderId="0" xfId="2"/>
    <xf numFmtId="164" fontId="33" fillId="0" borderId="0" xfId="0" applyNumberFormat="1" applyFont="1" applyAlignment="1">
      <alignment horizontal="right"/>
    </xf>
    <xf numFmtId="0" fontId="0" fillId="0" borderId="0" xfId="12" applyNumberFormat="1" applyFont="1"/>
    <xf numFmtId="0" fontId="15" fillId="0" borderId="0" xfId="12" applyNumberFormat="1" applyFont="1"/>
    <xf numFmtId="0" fontId="27" fillId="0" borderId="0" xfId="0" applyFont="1" applyAlignment="1">
      <alignment horizontal="left"/>
    </xf>
    <xf numFmtId="164" fontId="27" fillId="0" borderId="0" xfId="0" applyNumberFormat="1" applyFont="1" applyAlignment="1">
      <alignment horizontal="left"/>
    </xf>
    <xf numFmtId="14" fontId="15" fillId="0" borderId="0" xfId="0" applyNumberFormat="1" applyFont="1"/>
    <xf numFmtId="167" fontId="23" fillId="0" borderId="0" xfId="3" applyNumberFormat="1" applyFont="1"/>
    <xf numFmtId="164" fontId="35" fillId="0" borderId="0" xfId="0" applyNumberFormat="1" applyFont="1" applyAlignment="1">
      <alignment horizontal="right"/>
    </xf>
    <xf numFmtId="166" fontId="13" fillId="0" borderId="0" xfId="1" applyNumberFormat="1" applyFont="1" applyAlignment="1">
      <alignment horizontal="center"/>
    </xf>
    <xf numFmtId="166" fontId="14" fillId="2" borderId="3" xfId="1" applyNumberFormat="1" applyFont="1" applyFill="1" applyBorder="1" applyAlignment="1">
      <alignment horizontal="center"/>
    </xf>
    <xf numFmtId="166" fontId="14" fillId="2" borderId="4" xfId="1" applyNumberFormat="1" applyFont="1" applyFill="1" applyBorder="1" applyAlignment="1">
      <alignment horizontal="center"/>
    </xf>
    <xf numFmtId="0" fontId="14" fillId="2" borderId="3" xfId="5" applyFont="1" applyFill="1" applyBorder="1" applyAlignment="1">
      <alignment horizontal="center"/>
    </xf>
    <xf numFmtId="0" fontId="14" fillId="2" borderId="5" xfId="5" applyFont="1" applyFill="1" applyBorder="1" applyAlignment="1">
      <alignment horizontal="center"/>
    </xf>
    <xf numFmtId="0" fontId="14" fillId="2" borderId="4" xfId="5" applyFont="1" applyFill="1" applyBorder="1" applyAlignment="1">
      <alignment horizontal="center"/>
    </xf>
    <xf numFmtId="0" fontId="13" fillId="0" borderId="0" xfId="5" applyFont="1" applyAlignment="1">
      <alignment horizontal="center"/>
    </xf>
    <xf numFmtId="0" fontId="16" fillId="0" borderId="0" xfId="0" applyFont="1" applyAlignment="1">
      <alignment horizontal="left" vertical="top" wrapText="1"/>
    </xf>
    <xf numFmtId="0" fontId="25" fillId="0" borderId="0" xfId="0" applyFont="1"/>
    <xf numFmtId="0" fontId="16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vertical="top" wrapText="1"/>
    </xf>
  </cellXfs>
  <cellStyles count="33">
    <cellStyle name="Comma" xfId="11" builtinId="3"/>
    <cellStyle name="Comma 2" xfId="1" xr:uid="{00000000-0005-0000-0000-000000000000}"/>
    <cellStyle name="Comma 3" xfId="8" xr:uid="{E6CCA7F0-B484-4302-9011-1EAD9A415649}"/>
    <cellStyle name="Comma 4" xfId="21" xr:uid="{B6A86195-8FEE-4F03-B958-75E2946EDCDF}"/>
    <cellStyle name="Comma 5" xfId="23" xr:uid="{E6C265A4-8E57-4FB5-AF9C-730A14A48E31}"/>
    <cellStyle name="Comma 5 2" xfId="30" xr:uid="{168B7CFC-B5B8-4C84-8715-AECB494B2501}"/>
    <cellStyle name="Comma 6" xfId="25" xr:uid="{0DDA625A-AE4C-4BF1-95F7-31E798DAEF4B}"/>
    <cellStyle name="Comma 6 2" xfId="32" xr:uid="{D373CAC4-EE34-4D8C-A0D6-BE26A5BABDD0}"/>
    <cellStyle name="Comma 7" xfId="28" xr:uid="{935114F3-B14E-4FB7-AF9B-81F0F1305481}"/>
    <cellStyle name="Hyperlink" xfId="2" builtinId="8"/>
    <cellStyle name="Hyperlink 2" xfId="15" xr:uid="{F7724EDF-65D6-4D0C-AD1C-92D7DF25E808}"/>
    <cellStyle name="Normal" xfId="0" builtinId="0"/>
    <cellStyle name="Normal 10" xfId="26" xr:uid="{1B2380A5-4B40-4CFC-AE14-47B32CCE5E51}"/>
    <cellStyle name="Normal 11" xfId="27" xr:uid="{6875E654-E2BD-4CAB-9791-B5F3F7EC9F58}"/>
    <cellStyle name="Normal 2" xfId="3" xr:uid="{00000000-0005-0000-0000-000003000000}"/>
    <cellStyle name="Normal 2 2" xfId="4" xr:uid="{00000000-0005-0000-0000-000004000000}"/>
    <cellStyle name="Normal 2 3" xfId="14" xr:uid="{CFCEEC5C-8A39-44AA-BB9F-55494B05E87F}"/>
    <cellStyle name="Normal 3" xfId="6" xr:uid="{97CDE528-C804-44C9-95F1-E1AA08BC2DFA}"/>
    <cellStyle name="Normal 4" xfId="13" xr:uid="{18E48A18-2302-444B-AF27-4C917E487B7C}"/>
    <cellStyle name="Normal 4 2" xfId="16" xr:uid="{ECB15DF6-C0EA-46A6-B36A-B45E5CA6713A}"/>
    <cellStyle name="Normal 4 2 2" xfId="18" xr:uid="{71541693-FA8B-4C5A-828B-95FB3801C35E}"/>
    <cellStyle name="Normal 5" xfId="17" xr:uid="{C26CACC8-F736-44EB-BF5C-C69ECB30199B}"/>
    <cellStyle name="Normal 6" xfId="19" xr:uid="{117C7451-EC51-4E53-8261-65D5C9DC9FF0}"/>
    <cellStyle name="Normal 7" xfId="20" xr:uid="{95672BFA-DFA3-4422-A174-6A80AFB2C60A}"/>
    <cellStyle name="Normal 8" xfId="22" xr:uid="{B801B6F1-540D-4596-B25B-D414DCA3BD0E}"/>
    <cellStyle name="Normal 8 2" xfId="29" xr:uid="{AF4C0585-2D92-44E5-89B6-0330303A97EA}"/>
    <cellStyle name="Normal 9" xfId="24" xr:uid="{B94FD585-5381-4768-866F-80FA6618A20A}"/>
    <cellStyle name="Normal 9 2" xfId="31" xr:uid="{B7455929-EC57-43C8-9825-247D7D201F29}"/>
    <cellStyle name="Normal_Book4" xfId="5" xr:uid="{00000000-0005-0000-0000-000005000000}"/>
    <cellStyle name="Percent" xfId="12" builtinId="5"/>
    <cellStyle name="Percent 2" xfId="9" xr:uid="{36673309-8A43-419E-B5FA-340D09542189}"/>
    <cellStyle name="Percent 3" xfId="10" xr:uid="{285B794A-E5AD-4309-B0AB-858D0B3CD8EB}"/>
    <cellStyle name="Style 1 2" xfId="7" xr:uid="{D16DE3B1-4E26-47D5-9979-30850E7DCC65}"/>
  </cellStyles>
  <dxfs count="3"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mruColors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365cbpp.sharepoint.com/research/food%20stamps/18-49s/fy%202006/Charts%20after%20approvals/all%20states%20chart%20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2-D2\Data\research\Brynne%20Keith-Jennings\ABAWD%20runs\Files%20for%20estimate\ABAWD%20count%20methodology%20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Y2006 Impact"/>
      <sheetName val="population analysis"/>
      <sheetName val="Sheet3"/>
      <sheetName val="Alabama"/>
      <sheetName val="Alaska"/>
      <sheetName val="Arizona"/>
      <sheetName val="Arkansas"/>
      <sheetName val="California"/>
      <sheetName val="Colorado"/>
      <sheetName val="Connecticut"/>
      <sheetName val="District of Columbia"/>
      <sheetName val="Delaware"/>
      <sheetName val="Florida"/>
      <sheetName val="Georgia"/>
      <sheetName val="Hawaii"/>
      <sheetName val="Idaho"/>
      <sheetName val="Illinois"/>
      <sheetName val="Indiana"/>
      <sheetName val="Iowa"/>
      <sheetName val="Kansas"/>
      <sheetName val="Kentucky"/>
      <sheetName val="Louisiana"/>
      <sheetName val="Maine"/>
      <sheetName val="Maryland"/>
      <sheetName val="Massachusetts"/>
      <sheetName val="Michigan"/>
      <sheetName val="Minnesota"/>
      <sheetName val="Mississippi"/>
      <sheetName val="Missouri"/>
      <sheetName val="Montana"/>
      <sheetName val="Nebraska"/>
      <sheetName val="Nevada"/>
      <sheetName val="New Hampshire"/>
      <sheetName val="New Jersey"/>
      <sheetName val="New Mexico"/>
      <sheetName val="New York"/>
      <sheetName val="North Carolina"/>
      <sheetName val="North Dakota"/>
      <sheetName val="Ohio"/>
      <sheetName val="Oklahoma"/>
      <sheetName val="Oregon"/>
      <sheetName val="Pennsylvania"/>
      <sheetName val="Rhode Island"/>
      <sheetName val="South Carolina"/>
      <sheetName val="South Dakota"/>
      <sheetName val="Tennessee"/>
      <sheetName val="Texas"/>
      <sheetName val="Utah"/>
      <sheetName val="Vermont"/>
      <sheetName val="Virginia"/>
      <sheetName val="Washington"/>
      <sheetName val="West Virginia"/>
      <sheetName val="Wisconsin"/>
      <sheetName val="Wyoming"/>
    </sheetNames>
    <sheetDataSet>
      <sheetData sheetId="0"/>
      <sheetData sheetId="1"/>
      <sheetData sheetId="2"/>
      <sheetData sheetId="3">
        <row r="5">
          <cell r="K5">
            <v>23</v>
          </cell>
        </row>
        <row r="6">
          <cell r="K6">
            <v>4</v>
          </cell>
        </row>
        <row r="7">
          <cell r="K7">
            <v>9</v>
          </cell>
        </row>
      </sheetData>
      <sheetData sheetId="4">
        <row r="19">
          <cell r="A19" t="str">
            <v>Aleutians East Borough</v>
          </cell>
        </row>
      </sheetData>
      <sheetData sheetId="5">
        <row r="17">
          <cell r="A17" t="str">
            <v>Apache County</v>
          </cell>
        </row>
      </sheetData>
      <sheetData sheetId="6">
        <row r="17">
          <cell r="A17" t="str">
            <v>Arkansas County</v>
          </cell>
        </row>
      </sheetData>
      <sheetData sheetId="7">
        <row r="17">
          <cell r="A17" t="str">
            <v>Agoura Hills city</v>
          </cell>
        </row>
      </sheetData>
      <sheetData sheetId="8">
        <row r="17">
          <cell r="A17" t="str">
            <v>Adams County</v>
          </cell>
        </row>
      </sheetData>
      <sheetData sheetId="9">
        <row r="17">
          <cell r="A17" t="str">
            <v>Andover town</v>
          </cell>
        </row>
      </sheetData>
      <sheetData sheetId="10"/>
      <sheetData sheetId="11"/>
      <sheetData sheetId="12">
        <row r="17">
          <cell r="A17" t="str">
            <v>Alachua County</v>
          </cell>
        </row>
      </sheetData>
      <sheetData sheetId="13">
        <row r="17">
          <cell r="A17" t="str">
            <v>Albany city</v>
          </cell>
        </row>
      </sheetData>
      <sheetData sheetId="14">
        <row r="17">
          <cell r="A17" t="str">
            <v>Hawaii County</v>
          </cell>
        </row>
      </sheetData>
      <sheetData sheetId="15">
        <row r="17">
          <cell r="A17" t="str">
            <v>Ada County</v>
          </cell>
        </row>
      </sheetData>
      <sheetData sheetId="16">
        <row r="17">
          <cell r="A17" t="str">
            <v>Adams County</v>
          </cell>
        </row>
      </sheetData>
      <sheetData sheetId="17">
        <row r="17">
          <cell r="A17" t="str">
            <v>Adams County</v>
          </cell>
        </row>
      </sheetData>
      <sheetData sheetId="18"/>
      <sheetData sheetId="19">
        <row r="17">
          <cell r="A17" t="str">
            <v>Allen County</v>
          </cell>
        </row>
      </sheetData>
      <sheetData sheetId="20">
        <row r="17">
          <cell r="A17" t="str">
            <v>Adair County</v>
          </cell>
        </row>
      </sheetData>
      <sheetData sheetId="21"/>
      <sheetData sheetId="22">
        <row r="19">
          <cell r="A19" t="str">
            <v>Addison town</v>
          </cell>
        </row>
      </sheetData>
      <sheetData sheetId="23">
        <row r="19">
          <cell r="A19" t="str">
            <v>Anne Arundel County</v>
          </cell>
        </row>
      </sheetData>
      <sheetData sheetId="24"/>
      <sheetData sheetId="25"/>
      <sheetData sheetId="26">
        <row r="17">
          <cell r="A17" t="str">
            <v>Aitkin County</v>
          </cell>
        </row>
      </sheetData>
      <sheetData sheetId="27">
        <row r="19">
          <cell r="A19" t="str">
            <v>Adams-Concordia-LA LMA</v>
          </cell>
        </row>
      </sheetData>
      <sheetData sheetId="28">
        <row r="19">
          <cell r="A19" t="str">
            <v>Atchison County</v>
          </cell>
        </row>
      </sheetData>
      <sheetData sheetId="29">
        <row r="19">
          <cell r="A19" t="str">
            <v>Big Horn County</v>
          </cell>
        </row>
      </sheetData>
      <sheetData sheetId="30">
        <row r="19">
          <cell r="A19" t="str">
            <v>Arthur County</v>
          </cell>
        </row>
      </sheetData>
      <sheetData sheetId="31">
        <row r="19">
          <cell r="A19" t="str">
            <v>Churchill County</v>
          </cell>
        </row>
      </sheetData>
      <sheetData sheetId="32"/>
      <sheetData sheetId="33">
        <row r="19">
          <cell r="A19" t="str">
            <v>Atlantic County</v>
          </cell>
        </row>
      </sheetData>
      <sheetData sheetId="34">
        <row r="19">
          <cell r="A19" t="str">
            <v>Albuquerque city</v>
          </cell>
        </row>
      </sheetData>
      <sheetData sheetId="35">
        <row r="19">
          <cell r="A19" t="str">
            <v>Albany city</v>
          </cell>
        </row>
      </sheetData>
      <sheetData sheetId="36">
        <row r="19">
          <cell r="A19" t="str">
            <v>Alexander County</v>
          </cell>
        </row>
      </sheetData>
      <sheetData sheetId="37">
        <row r="19">
          <cell r="A19" t="str">
            <v>Benson County</v>
          </cell>
        </row>
      </sheetData>
      <sheetData sheetId="38">
        <row r="17">
          <cell r="A17" t="str">
            <v>Adams County</v>
          </cell>
        </row>
      </sheetData>
      <sheetData sheetId="39">
        <row r="19">
          <cell r="A19" t="str">
            <v>Alfalfa County</v>
          </cell>
        </row>
      </sheetData>
      <sheetData sheetId="40">
        <row r="19">
          <cell r="A19" t="str">
            <v>Albany city, Benton County part</v>
          </cell>
        </row>
      </sheetData>
      <sheetData sheetId="41">
        <row r="19">
          <cell r="A19" t="str">
            <v>Allegheny County</v>
          </cell>
        </row>
      </sheetData>
      <sheetData sheetId="42">
        <row r="19">
          <cell r="A19" t="str">
            <v>Bristol town</v>
          </cell>
        </row>
      </sheetData>
      <sheetData sheetId="43">
        <row r="19">
          <cell r="A19" t="str">
            <v>Abbeville County</v>
          </cell>
        </row>
      </sheetData>
      <sheetData sheetId="44">
        <row r="19">
          <cell r="A19" t="str">
            <v>Aurora County</v>
          </cell>
        </row>
      </sheetData>
      <sheetData sheetId="45">
        <row r="19">
          <cell r="A19" t="str">
            <v>Bartlett city</v>
          </cell>
        </row>
      </sheetData>
      <sheetData sheetId="46">
        <row r="19">
          <cell r="A19" t="str">
            <v>Abilene city</v>
          </cell>
        </row>
      </sheetData>
      <sheetData sheetId="47">
        <row r="19">
          <cell r="A19" t="str">
            <v>Box Elder County</v>
          </cell>
        </row>
      </sheetData>
      <sheetData sheetId="48">
        <row r="19">
          <cell r="A19" t="str">
            <v>Albany town</v>
          </cell>
        </row>
      </sheetData>
      <sheetData sheetId="49">
        <row r="19">
          <cell r="A19" t="str">
            <v>Albemarle County</v>
          </cell>
        </row>
      </sheetData>
      <sheetData sheetId="50">
        <row r="19">
          <cell r="A19" t="str">
            <v>AREA</v>
          </cell>
        </row>
      </sheetData>
      <sheetData sheetId="51">
        <row r="19">
          <cell r="A19" t="str">
            <v>Beckley Micropolitan Statistical Area</v>
          </cell>
        </row>
      </sheetData>
      <sheetData sheetId="52">
        <row r="17">
          <cell r="A17" t="str">
            <v>Adams County</v>
          </cell>
        </row>
      </sheetData>
      <sheetData sheetId="53">
        <row r="19">
          <cell r="A19" t="str">
            <v>Campbell County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aiver effect"/>
      <sheetName val="raw 2012"/>
      <sheetName val="2013 crosstab"/>
      <sheetName val="State comparisons"/>
      <sheetName val="All states 06-12"/>
      <sheetName val="State dropdown 06-11"/>
      <sheetName val="Revised summary"/>
      <sheetName val="All states 2011"/>
      <sheetName val="2011 for ABAWD paper"/>
      <sheetName val="CA Summary"/>
      <sheetName val="TX Summary"/>
      <sheetName val="NY Summary"/>
      <sheetName val="FL Summary"/>
      <sheetName val="MI Summary"/>
      <sheetName val="IL Summary"/>
      <sheetName val="GA Summary"/>
      <sheetName val="NC Summary"/>
      <sheetName val="Summary 96-10"/>
      <sheetName val="Summary w expanded"/>
      <sheetName val="Joseph's methodology"/>
      <sheetName val="Raw 06-10"/>
      <sheetName val="raw"/>
      <sheetName val="raw expanded"/>
      <sheetName val="raw earnings"/>
      <sheetName val="Master list waivers"/>
      <sheetName val="Waivers from FNS"/>
      <sheetName val="All states 2010"/>
      <sheetName val="All states 2009"/>
      <sheetName val="All states 2008"/>
      <sheetName val="All states 2007"/>
      <sheetName val="All states 06"/>
      <sheetName val="ABAWD total pop comparison"/>
      <sheetName val="All states comparison"/>
      <sheetName val="Estimation"/>
      <sheetName val="CA analysis"/>
      <sheetName val="CA 06"/>
      <sheetName val="CA 07"/>
      <sheetName val="CA 08"/>
      <sheetName val="Census pop--cities towns"/>
      <sheetName val="Counties Census"/>
      <sheetName val="Texas 06"/>
      <sheetName val="Texas 07"/>
      <sheetName val="Texas 08"/>
      <sheetName val="TX analysis"/>
      <sheetName val="2009 pre post ARRA"/>
      <sheetName val="NY 06"/>
      <sheetName val="NY 07"/>
      <sheetName val="NY 08"/>
      <sheetName val="NY Analysis"/>
      <sheetName val="FL 05"/>
      <sheetName val="FL 06"/>
      <sheetName val="FL 07"/>
      <sheetName val="FL 08"/>
      <sheetName val="FL Analysis"/>
      <sheetName val="MI 06"/>
      <sheetName val="MI 07"/>
      <sheetName val="MI 08"/>
      <sheetName val="MI analysis"/>
      <sheetName val="IL 06"/>
      <sheetName val="IL 07"/>
      <sheetName val="IL 08"/>
      <sheetName val="IL Analysis"/>
      <sheetName val="GA 06"/>
      <sheetName val="GA 07"/>
      <sheetName val="GA 08"/>
      <sheetName val="GA Analysis"/>
      <sheetName val="NC 06"/>
      <sheetName val="NC 07"/>
      <sheetName val="NC 08"/>
      <sheetName val="NC Analysis"/>
      <sheetName val="OH 06"/>
      <sheetName val="Sheet3"/>
      <sheetName val="Sheet1"/>
      <sheetName val="All states 06-10"/>
      <sheetName val="Pop analysis"/>
      <sheetName val="Sheet7"/>
      <sheetName val="All states 06-11"/>
    </sheetNames>
    <sheetDataSet>
      <sheetData sheetId="0">
        <row r="6">
          <cell r="I6">
            <v>47097986.447726563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4">
          <cell r="A4" t="str">
            <v>Alabama</v>
          </cell>
        </row>
        <row r="5">
          <cell r="A5" t="str">
            <v>Alaska</v>
          </cell>
        </row>
        <row r="6">
          <cell r="A6" t="str">
            <v>Arizona</v>
          </cell>
        </row>
        <row r="7">
          <cell r="A7" t="str">
            <v>Arkansas</v>
          </cell>
        </row>
        <row r="8">
          <cell r="A8" t="str">
            <v>California</v>
          </cell>
        </row>
        <row r="9">
          <cell r="A9" t="str">
            <v>Colorado</v>
          </cell>
        </row>
        <row r="10">
          <cell r="A10" t="str">
            <v>Connecticut</v>
          </cell>
        </row>
        <row r="11">
          <cell r="A11" t="str">
            <v>Delaware</v>
          </cell>
        </row>
        <row r="12">
          <cell r="A12" t="str">
            <v>District of Columbia</v>
          </cell>
        </row>
        <row r="13">
          <cell r="A13" t="str">
            <v>Florida</v>
          </cell>
        </row>
        <row r="14">
          <cell r="A14" t="str">
            <v>Georgia</v>
          </cell>
        </row>
        <row r="15">
          <cell r="A15" t="str">
            <v>Hawaii</v>
          </cell>
        </row>
        <row r="16">
          <cell r="A16" t="str">
            <v>Idaho</v>
          </cell>
        </row>
        <row r="17">
          <cell r="A17" t="str">
            <v>Illinois</v>
          </cell>
        </row>
        <row r="18">
          <cell r="A18" t="str">
            <v>Indiana</v>
          </cell>
        </row>
        <row r="19">
          <cell r="A19" t="str">
            <v>Iowa</v>
          </cell>
        </row>
        <row r="20">
          <cell r="A20" t="str">
            <v>Kansas</v>
          </cell>
        </row>
        <row r="21">
          <cell r="A21" t="str">
            <v>Kentucky</v>
          </cell>
        </row>
        <row r="22">
          <cell r="A22" t="str">
            <v>Louisiana</v>
          </cell>
        </row>
        <row r="23">
          <cell r="A23" t="str">
            <v>Maine</v>
          </cell>
        </row>
        <row r="24">
          <cell r="A24" t="str">
            <v>Maryland</v>
          </cell>
        </row>
        <row r="25">
          <cell r="A25" t="str">
            <v>Massachusetts</v>
          </cell>
        </row>
        <row r="26">
          <cell r="A26" t="str">
            <v>Michigan</v>
          </cell>
        </row>
        <row r="27">
          <cell r="A27" t="str">
            <v>Minnesota</v>
          </cell>
        </row>
        <row r="28">
          <cell r="A28" t="str">
            <v>Mississippi</v>
          </cell>
        </row>
        <row r="29">
          <cell r="A29" t="str">
            <v>Missouri</v>
          </cell>
        </row>
        <row r="30">
          <cell r="A30" t="str">
            <v>Montana</v>
          </cell>
        </row>
        <row r="31">
          <cell r="A31" t="str">
            <v>Nebraska</v>
          </cell>
        </row>
        <row r="32">
          <cell r="A32" t="str">
            <v>Nevada</v>
          </cell>
        </row>
        <row r="33">
          <cell r="A33" t="str">
            <v>New Hampshire</v>
          </cell>
        </row>
        <row r="34">
          <cell r="A34" t="str">
            <v>New Jersey</v>
          </cell>
        </row>
        <row r="35">
          <cell r="A35" t="str">
            <v>New Mexico</v>
          </cell>
        </row>
        <row r="36">
          <cell r="A36" t="str">
            <v>New York</v>
          </cell>
        </row>
        <row r="37">
          <cell r="A37" t="str">
            <v>North Carolina</v>
          </cell>
        </row>
        <row r="38">
          <cell r="A38" t="str">
            <v>North Dakota</v>
          </cell>
        </row>
        <row r="39">
          <cell r="A39" t="str">
            <v>Ohio</v>
          </cell>
        </row>
        <row r="40">
          <cell r="A40" t="str">
            <v>Oklahoma</v>
          </cell>
        </row>
        <row r="41">
          <cell r="A41" t="str">
            <v>Oregon</v>
          </cell>
        </row>
        <row r="42">
          <cell r="A42" t="str">
            <v>Pennsylvania</v>
          </cell>
        </row>
        <row r="43">
          <cell r="A43" t="str">
            <v>Rhode Island</v>
          </cell>
        </row>
        <row r="44">
          <cell r="A44" t="str">
            <v>South Carolina</v>
          </cell>
        </row>
        <row r="45">
          <cell r="A45" t="str">
            <v>South Dakota</v>
          </cell>
        </row>
        <row r="46">
          <cell r="A46" t="str">
            <v>Tennessee</v>
          </cell>
        </row>
        <row r="47">
          <cell r="A47" t="str">
            <v>Texas</v>
          </cell>
        </row>
        <row r="48">
          <cell r="A48" t="str">
            <v>Utah</v>
          </cell>
        </row>
        <row r="49">
          <cell r="A49" t="str">
            <v>Vermont</v>
          </cell>
        </row>
        <row r="50">
          <cell r="A50" t="str">
            <v>Virginia</v>
          </cell>
        </row>
        <row r="51">
          <cell r="A51" t="str">
            <v>Washington</v>
          </cell>
        </row>
        <row r="52">
          <cell r="A52" t="str">
            <v>West Virginia</v>
          </cell>
        </row>
        <row r="53">
          <cell r="A53" t="str">
            <v>Wisconsin</v>
          </cell>
        </row>
        <row r="54">
          <cell r="A54" t="str">
            <v>Wyoming</v>
          </cell>
        </row>
        <row r="55">
          <cell r="A55" t="str">
            <v>Guam</v>
          </cell>
        </row>
        <row r="56">
          <cell r="A56" t="str">
            <v>Virgin Islands</v>
          </cell>
        </row>
        <row r="57">
          <cell r="A57" t="str">
            <v>Total</v>
          </cell>
        </row>
      </sheetData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>
        <row r="3">
          <cell r="B3">
            <v>39568</v>
          </cell>
        </row>
      </sheetData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 refreshError="1"/>
      <sheetData sheetId="73" refreshError="1"/>
      <sheetData sheetId="74" refreshError="1"/>
      <sheetData sheetId="75" refreshError="1"/>
      <sheetData sheetId="7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bls.gov/webapps/legacy/cpsatab1.htm" TargetMode="External"/><Relationship Id="rId1" Type="http://schemas.openxmlformats.org/officeDocument/2006/relationships/hyperlink" Target="http://www.bls.gov/webapps/legacy/cpsatab1.htm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download.bls.gov/pub/time.series/la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://download.bls.gov/pub/time.series/la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://download.bls.gov/pub/time.series/la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://download.bls.gov/pub/time.series/l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51"/>
  <sheetViews>
    <sheetView tabSelected="1" zoomScale="80" zoomScaleNormal="80" workbookViewId="0"/>
  </sheetViews>
  <sheetFormatPr defaultColWidth="8.6640625" defaultRowHeight="13.8" x14ac:dyDescent="0.25"/>
  <cols>
    <col min="1" max="1" width="43.33203125" style="10" customWidth="1"/>
    <col min="2" max="13" width="14.109375" style="10" customWidth="1"/>
    <col min="14" max="16384" width="8.6640625" style="10"/>
  </cols>
  <sheetData>
    <row r="2" spans="1:13" x14ac:dyDescent="0.25">
      <c r="A2" s="13" t="s">
        <v>78</v>
      </c>
      <c r="B2" s="12"/>
      <c r="C2" s="12"/>
      <c r="D2" s="12"/>
      <c r="E2" s="12"/>
      <c r="F2" s="14"/>
      <c r="G2" s="14"/>
      <c r="I2" s="14"/>
      <c r="J2" s="15"/>
      <c r="K2" s="14"/>
      <c r="L2" s="16"/>
      <c r="M2" s="14"/>
    </row>
    <row r="3" spans="1:13" x14ac:dyDescent="0.25">
      <c r="A3" s="13" t="s">
        <v>76</v>
      </c>
      <c r="B3" s="12"/>
      <c r="C3" s="12"/>
      <c r="D3" s="12"/>
      <c r="E3" s="12"/>
      <c r="F3" s="14"/>
      <c r="G3" s="14"/>
      <c r="I3" s="14"/>
      <c r="J3" s="15"/>
      <c r="K3" s="14"/>
      <c r="L3" s="16"/>
      <c r="M3" s="14"/>
    </row>
    <row r="4" spans="1:13" x14ac:dyDescent="0.25">
      <c r="A4" s="13" t="s">
        <v>41</v>
      </c>
      <c r="B4" s="12"/>
      <c r="C4" s="12"/>
      <c r="D4" s="12"/>
      <c r="E4" s="12"/>
      <c r="F4" s="14"/>
      <c r="G4" s="14"/>
      <c r="I4" s="14"/>
      <c r="J4" s="15"/>
      <c r="K4" s="14"/>
      <c r="L4" s="16"/>
      <c r="M4" s="14"/>
    </row>
    <row r="5" spans="1:13" x14ac:dyDescent="0.25">
      <c r="A5" s="13"/>
      <c r="B5" s="12"/>
      <c r="C5" s="12"/>
      <c r="D5" s="12"/>
      <c r="E5" s="12"/>
      <c r="F5" s="14"/>
      <c r="G5" s="14"/>
      <c r="I5" s="14"/>
      <c r="J5" s="15"/>
      <c r="K5" s="14"/>
      <c r="L5" s="16"/>
      <c r="M5" s="14"/>
    </row>
    <row r="6" spans="1:13" x14ac:dyDescent="0.25">
      <c r="A6" s="17" t="s">
        <v>42</v>
      </c>
      <c r="B6" s="12" t="s">
        <v>43</v>
      </c>
      <c r="C6" s="12"/>
      <c r="D6" s="12"/>
      <c r="E6" s="12"/>
      <c r="F6" s="14"/>
      <c r="G6" s="14"/>
      <c r="I6" s="14"/>
      <c r="J6" s="15"/>
      <c r="K6" s="14"/>
      <c r="L6" s="16"/>
      <c r="M6" s="14"/>
    </row>
    <row r="7" spans="1:13" x14ac:dyDescent="0.25">
      <c r="A7" s="17" t="s">
        <v>44</v>
      </c>
      <c r="B7" s="12" t="s">
        <v>45</v>
      </c>
      <c r="C7" s="12"/>
      <c r="D7" s="12"/>
      <c r="E7" s="12"/>
      <c r="F7" s="14"/>
      <c r="G7" s="14"/>
      <c r="H7" s="14"/>
      <c r="I7" s="14"/>
      <c r="J7" s="15"/>
      <c r="K7" s="14"/>
      <c r="L7" s="16"/>
      <c r="M7" s="14"/>
    </row>
    <row r="8" spans="1:13" x14ac:dyDescent="0.25">
      <c r="A8" s="17" t="s">
        <v>46</v>
      </c>
      <c r="B8" s="12" t="s">
        <v>47</v>
      </c>
      <c r="C8" s="12"/>
      <c r="D8" s="12"/>
      <c r="E8" s="12"/>
      <c r="F8" s="14"/>
      <c r="G8" s="14"/>
      <c r="H8" s="14"/>
      <c r="I8" s="14"/>
      <c r="J8" s="15"/>
      <c r="K8" s="14"/>
      <c r="L8" s="16"/>
      <c r="M8" s="14"/>
    </row>
    <row r="9" spans="1:13" x14ac:dyDescent="0.25">
      <c r="A9" s="17" t="s">
        <v>48</v>
      </c>
      <c r="B9" s="12" t="s">
        <v>49</v>
      </c>
      <c r="C9" s="12"/>
      <c r="D9" s="12"/>
      <c r="E9" s="12"/>
      <c r="F9" s="14"/>
      <c r="G9" s="14"/>
      <c r="H9" s="14"/>
      <c r="I9" s="14"/>
      <c r="J9" s="15"/>
      <c r="K9" s="14"/>
      <c r="L9" s="16"/>
      <c r="M9" s="14"/>
    </row>
    <row r="10" spans="1:13" x14ac:dyDescent="0.25">
      <c r="A10" s="13"/>
      <c r="B10" s="12"/>
      <c r="C10" s="12"/>
      <c r="D10" s="12"/>
      <c r="E10" s="12"/>
      <c r="F10" s="14"/>
      <c r="G10" s="14"/>
      <c r="H10" s="14"/>
      <c r="I10" s="14"/>
      <c r="J10" s="15"/>
      <c r="K10" s="14"/>
      <c r="L10" s="16"/>
      <c r="M10" s="14"/>
    </row>
    <row r="11" spans="1:13" x14ac:dyDescent="0.25">
      <c r="A11" s="13"/>
      <c r="B11" s="57" t="s">
        <v>50</v>
      </c>
      <c r="C11" s="58"/>
      <c r="D11" s="57" t="s">
        <v>51</v>
      </c>
      <c r="E11" s="58"/>
      <c r="F11" s="59" t="s">
        <v>52</v>
      </c>
      <c r="G11" s="60"/>
      <c r="H11" s="60"/>
      <c r="I11" s="61"/>
      <c r="J11" s="59" t="s">
        <v>53</v>
      </c>
      <c r="K11" s="61"/>
      <c r="L11" s="59" t="s">
        <v>54</v>
      </c>
      <c r="M11" s="61"/>
    </row>
    <row r="12" spans="1:13" x14ac:dyDescent="0.25">
      <c r="A12" s="13"/>
      <c r="B12" s="56" t="str">
        <f>$A$3</f>
        <v>FEB 2022 - JAN 2024</v>
      </c>
      <c r="C12" s="56"/>
      <c r="D12" s="56" t="str">
        <f>B12</f>
        <v>FEB 2022 - JAN 2024</v>
      </c>
      <c r="E12" s="56"/>
      <c r="F12" s="56" t="str">
        <f>D12</f>
        <v>FEB 2022 - JAN 2024</v>
      </c>
      <c r="G12" s="56"/>
      <c r="H12" s="56" t="str">
        <f>F12</f>
        <v>FEB 2022 - JAN 2024</v>
      </c>
      <c r="I12" s="56"/>
      <c r="J12" s="56" t="str">
        <f>H12</f>
        <v>FEB 2022 - JAN 2024</v>
      </c>
      <c r="K12" s="56"/>
      <c r="L12" s="56" t="str">
        <f>J12</f>
        <v>FEB 2022 - JAN 2024</v>
      </c>
      <c r="M12" s="56"/>
    </row>
    <row r="13" spans="1:13" x14ac:dyDescent="0.25">
      <c r="A13" s="13"/>
      <c r="B13" s="26"/>
      <c r="C13" s="26"/>
      <c r="D13" s="26"/>
      <c r="E13" s="26"/>
      <c r="F13" s="56" t="s">
        <v>55</v>
      </c>
      <c r="G13" s="56"/>
      <c r="H13" s="56" t="s">
        <v>55</v>
      </c>
      <c r="I13" s="56"/>
      <c r="J13" s="56" t="s">
        <v>55</v>
      </c>
      <c r="K13" s="56"/>
      <c r="L13" s="56" t="s">
        <v>55</v>
      </c>
      <c r="M13" s="56"/>
    </row>
    <row r="14" spans="1:13" x14ac:dyDescent="0.25">
      <c r="A14" s="13"/>
      <c r="B14" s="56" t="s">
        <v>56</v>
      </c>
      <c r="C14" s="56"/>
      <c r="D14" s="56" t="s">
        <v>57</v>
      </c>
      <c r="E14" s="56"/>
      <c r="F14" s="62" t="s">
        <v>58</v>
      </c>
      <c r="G14" s="62"/>
      <c r="H14" s="62" t="s">
        <v>58</v>
      </c>
      <c r="I14" s="62"/>
      <c r="J14" s="62" t="s">
        <v>58</v>
      </c>
      <c r="K14" s="62"/>
      <c r="L14" s="62" t="s">
        <v>58</v>
      </c>
      <c r="M14" s="62"/>
    </row>
    <row r="15" spans="1:13" x14ac:dyDescent="0.25">
      <c r="A15" s="13"/>
      <c r="B15" s="56" t="s">
        <v>59</v>
      </c>
      <c r="C15" s="56"/>
      <c r="D15" s="56" t="s">
        <v>60</v>
      </c>
      <c r="E15" s="56"/>
      <c r="F15" s="62" t="s">
        <v>61</v>
      </c>
      <c r="G15" s="62"/>
      <c r="H15" s="62" t="s">
        <v>62</v>
      </c>
      <c r="I15" s="62"/>
      <c r="J15" s="62" t="s">
        <v>63</v>
      </c>
      <c r="K15" s="62"/>
      <c r="L15" s="62" t="s">
        <v>64</v>
      </c>
      <c r="M15" s="62"/>
    </row>
    <row r="16" spans="1:13" x14ac:dyDescent="0.25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</row>
    <row r="17" spans="1:13" x14ac:dyDescent="0.25">
      <c r="A17" s="11" t="s">
        <v>87</v>
      </c>
      <c r="B17" s="20"/>
      <c r="C17" s="20"/>
      <c r="D17" s="20"/>
      <c r="E17" s="9"/>
      <c r="F17" s="21"/>
      <c r="G17" s="9"/>
      <c r="H17" s="22"/>
      <c r="I17" s="9"/>
      <c r="J17" s="23"/>
      <c r="K17" s="9"/>
      <c r="L17" s="24"/>
      <c r="M17" s="9"/>
    </row>
    <row r="18" spans="1:13" x14ac:dyDescent="0.25">
      <c r="A18" s="10" t="s">
        <v>71</v>
      </c>
      <c r="B18" s="20">
        <f>VLOOKUP($A18,'Step 2'!$A$3:$E$102,3, FALSE)</f>
        <v>828025</v>
      </c>
      <c r="C18" s="18"/>
      <c r="D18" s="20">
        <f>VLOOKUP($A18,'Step 4'!$A$3:$E$102,3,FALSE)</f>
        <v>48059</v>
      </c>
      <c r="E18" s="18"/>
      <c r="F18" s="21">
        <f>D18/B18</f>
        <v>5.8040518100298907E-2</v>
      </c>
      <c r="G18" s="18"/>
      <c r="H18" s="22">
        <f>TRUNC(F18,4)</f>
        <v>5.8000000000000003E-2</v>
      </c>
      <c r="I18" s="18"/>
      <c r="J18" s="23">
        <f>H18*100</f>
        <v>5.8000000000000007</v>
      </c>
      <c r="K18" s="18"/>
      <c r="L18" s="24">
        <f>ROUND(J18,1)</f>
        <v>5.8</v>
      </c>
      <c r="M18" s="9"/>
    </row>
    <row r="19" spans="1:13" x14ac:dyDescent="0.25">
      <c r="A19" s="11"/>
      <c r="B19" s="20"/>
      <c r="C19" s="20"/>
      <c r="D19" s="20"/>
      <c r="E19" s="9"/>
      <c r="F19" s="21"/>
      <c r="G19" s="9"/>
      <c r="H19" s="22"/>
      <c r="I19" s="9"/>
      <c r="J19" s="23"/>
      <c r="K19" s="9"/>
      <c r="L19" s="24"/>
      <c r="M19" s="9"/>
    </row>
    <row r="20" spans="1:13" x14ac:dyDescent="0.25">
      <c r="A20" s="11" t="s">
        <v>72</v>
      </c>
      <c r="B20" s="20"/>
      <c r="C20" s="20"/>
      <c r="D20" s="20"/>
      <c r="E20" s="9"/>
      <c r="F20" s="21"/>
      <c r="G20" s="9"/>
      <c r="H20" s="22"/>
      <c r="I20" s="9"/>
      <c r="J20" s="23"/>
      <c r="K20" s="9"/>
      <c r="L20" s="24"/>
      <c r="M20" s="9"/>
    </row>
    <row r="21" spans="1:13" x14ac:dyDescent="0.25">
      <c r="A21" s="10" t="s">
        <v>74</v>
      </c>
      <c r="B21" s="20">
        <f>VLOOKUP($A21,'Step 2'!$A$3:$E$102,3, FALSE)</f>
        <v>1943738</v>
      </c>
      <c r="C21" s="18"/>
      <c r="D21" s="20">
        <f>VLOOKUP($A21,'Step 4'!$A$3:$E$102,3,FALSE)</f>
        <v>90878</v>
      </c>
      <c r="E21" s="18"/>
      <c r="F21" s="21">
        <f>D21/B21</f>
        <v>4.6754243627484773E-2</v>
      </c>
      <c r="G21" s="18"/>
      <c r="H21" s="22">
        <f>TRUNC(F21,4)</f>
        <v>4.6699999999999998E-2</v>
      </c>
      <c r="I21" s="18"/>
      <c r="J21" s="23">
        <f>H21*100</f>
        <v>4.67</v>
      </c>
      <c r="K21" s="18"/>
      <c r="L21" s="24">
        <f>ROUND(J21,1)</f>
        <v>4.7</v>
      </c>
    </row>
    <row r="22" spans="1:13" x14ac:dyDescent="0.25">
      <c r="A22" s="10" t="s">
        <v>84</v>
      </c>
      <c r="B22" s="20">
        <f>VLOOKUP($A22,'Step 2'!$A$3:$E$102,3, FALSE)</f>
        <v>2725314</v>
      </c>
      <c r="C22" s="18"/>
      <c r="D22" s="20">
        <f>VLOOKUP($A22,'Step 4'!$A$3:$E$102,3,FALSE)</f>
        <v>108162</v>
      </c>
      <c r="E22" s="18"/>
      <c r="F22" s="21">
        <f t="shared" ref="F22" si="0">D22/B22</f>
        <v>3.9687903852546898E-2</v>
      </c>
      <c r="G22" s="18"/>
      <c r="H22" s="22">
        <f t="shared" ref="H22" si="1">TRUNC(F22,4)</f>
        <v>3.9600000000000003E-2</v>
      </c>
      <c r="I22" s="18"/>
      <c r="J22" s="23">
        <f t="shared" ref="J22" si="2">H22*100</f>
        <v>3.9600000000000004</v>
      </c>
      <c r="K22" s="18"/>
      <c r="L22" s="24">
        <f t="shared" ref="L22" si="3">ROUND(J22,1)</f>
        <v>4</v>
      </c>
    </row>
    <row r="23" spans="1:13" x14ac:dyDescent="0.25">
      <c r="A23" s="11" t="s">
        <v>73</v>
      </c>
      <c r="B23" s="20">
        <f>SUM(B21:B22)</f>
        <v>4669052</v>
      </c>
      <c r="C23" s="20"/>
      <c r="D23" s="20">
        <f>SUM(D21:D22)</f>
        <v>199040</v>
      </c>
      <c r="E23" s="9"/>
      <c r="F23" s="21">
        <f>D23/B23</f>
        <v>4.2629638736086044E-2</v>
      </c>
      <c r="G23" s="18"/>
      <c r="H23" s="22">
        <f>TRUNC(F23,4)</f>
        <v>4.2599999999999999E-2</v>
      </c>
      <c r="I23" s="18"/>
      <c r="J23" s="23">
        <f>H23*100</f>
        <v>4.26</v>
      </c>
      <c r="K23" s="18"/>
      <c r="L23" s="24">
        <f>ROUND(J23,1)</f>
        <v>4.3</v>
      </c>
      <c r="M23" s="9"/>
    </row>
    <row r="24" spans="1:13" x14ac:dyDescent="0.25">
      <c r="B24" s="20"/>
      <c r="C24" s="20"/>
      <c r="D24" s="20"/>
      <c r="E24" s="9"/>
      <c r="F24" s="21"/>
      <c r="G24" s="9"/>
      <c r="H24" s="22"/>
      <c r="I24" s="9"/>
      <c r="J24" s="23"/>
      <c r="K24" s="9"/>
      <c r="L24" s="24"/>
      <c r="M24" s="9"/>
    </row>
    <row r="25" spans="1:13" x14ac:dyDescent="0.25">
      <c r="B25" s="20"/>
      <c r="C25" s="20"/>
      <c r="D25" s="20"/>
      <c r="E25" s="9"/>
      <c r="F25" s="21"/>
      <c r="G25" s="9"/>
      <c r="H25" s="22"/>
      <c r="I25" s="9"/>
      <c r="J25" s="23"/>
      <c r="K25" s="9"/>
      <c r="L25" s="24"/>
      <c r="M25" s="9"/>
    </row>
    <row r="26" spans="1:13" x14ac:dyDescent="0.25">
      <c r="A26" s="19" t="s">
        <v>65</v>
      </c>
      <c r="B26" s="20">
        <f>National!J14</f>
        <v>3980446</v>
      </c>
      <c r="C26" s="20"/>
      <c r="D26" s="20">
        <f>National!K14</f>
        <v>144482</v>
      </c>
      <c r="F26" s="21">
        <f t="shared" ref="F26" si="4">D26/B26</f>
        <v>3.6297942491871515E-2</v>
      </c>
      <c r="H26" s="22">
        <f t="shared" ref="H26" si="5">TRUNC(F26,4)</f>
        <v>3.6200000000000003E-2</v>
      </c>
      <c r="J26" s="23">
        <f t="shared" ref="J26" si="6">H26*100</f>
        <v>3.62</v>
      </c>
      <c r="L26" s="24">
        <f t="shared" ref="L26:L27" si="7">ROUND(J26,1)</f>
        <v>3.6</v>
      </c>
      <c r="M26" s="9"/>
    </row>
    <row r="27" spans="1:13" x14ac:dyDescent="0.25">
      <c r="A27" s="19" t="s">
        <v>66</v>
      </c>
      <c r="H27" s="10">
        <f>TRUNC(H26*1.2,4)</f>
        <v>4.3400000000000001E-2</v>
      </c>
      <c r="J27" s="10">
        <f>H27*100</f>
        <v>4.34</v>
      </c>
      <c r="L27" s="54">
        <f t="shared" si="7"/>
        <v>4.3</v>
      </c>
      <c r="M27" s="9"/>
    </row>
    <row r="28" spans="1:13" x14ac:dyDescent="0.25">
      <c r="A28"/>
      <c r="B28"/>
      <c r="C28"/>
      <c r="D28"/>
      <c r="E28"/>
      <c r="F28"/>
      <c r="G28"/>
      <c r="H28"/>
      <c r="I28"/>
      <c r="J28"/>
      <c r="K28"/>
      <c r="L28"/>
      <c r="M28" s="9"/>
    </row>
    <row r="29" spans="1:13" x14ac:dyDescent="0.25">
      <c r="A29"/>
      <c r="B29"/>
      <c r="C29"/>
      <c r="D29"/>
      <c r="E29"/>
      <c r="F29"/>
      <c r="G29"/>
      <c r="H29"/>
      <c r="I29"/>
      <c r="J29"/>
      <c r="K29"/>
      <c r="L29"/>
      <c r="M29" s="9"/>
    </row>
    <row r="30" spans="1:13" x14ac:dyDescent="0.25">
      <c r="A30"/>
      <c r="B30"/>
      <c r="C30"/>
      <c r="D30"/>
      <c r="E30"/>
      <c r="F30"/>
      <c r="G30"/>
      <c r="H30"/>
      <c r="I30"/>
      <c r="J30"/>
      <c r="K30"/>
      <c r="L30"/>
      <c r="M30" s="9"/>
    </row>
    <row r="31" spans="1:13" x14ac:dyDescent="0.25">
      <c r="B31" s="20"/>
      <c r="C31" s="20"/>
      <c r="D31" s="20"/>
      <c r="E31" s="9"/>
      <c r="F31" s="21"/>
      <c r="G31" s="9"/>
      <c r="H31" s="22"/>
      <c r="I31" s="9"/>
      <c r="J31" s="23"/>
      <c r="K31" s="9"/>
      <c r="L31" s="24"/>
      <c r="M31" s="18"/>
    </row>
    <row r="32" spans="1:13" x14ac:dyDescent="0.25">
      <c r="B32" s="20"/>
      <c r="C32" s="20"/>
      <c r="D32" s="20"/>
      <c r="F32" s="21"/>
      <c r="G32" s="9"/>
      <c r="H32" s="22"/>
      <c r="I32" s="9"/>
      <c r="J32" s="23"/>
      <c r="K32" s="9"/>
      <c r="L32" s="24"/>
    </row>
    <row r="33" spans="1:12" x14ac:dyDescent="0.25">
      <c r="A33" s="25" t="s">
        <v>67</v>
      </c>
      <c r="B33" s="20"/>
      <c r="C33" s="20"/>
      <c r="D33" s="20"/>
      <c r="F33" s="21"/>
      <c r="G33" s="9"/>
      <c r="H33" s="22"/>
      <c r="I33" s="9"/>
      <c r="J33" s="23"/>
      <c r="K33" s="9"/>
      <c r="L33" s="24"/>
    </row>
    <row r="34" spans="1:12" x14ac:dyDescent="0.25">
      <c r="A34" s="25" t="s">
        <v>68</v>
      </c>
      <c r="B34" s="20"/>
      <c r="C34" s="20"/>
      <c r="D34" s="20"/>
      <c r="F34" s="21"/>
      <c r="G34" s="9"/>
      <c r="H34" s="22"/>
      <c r="I34" s="9"/>
      <c r="J34" s="23"/>
      <c r="K34" s="9"/>
      <c r="L34" s="24"/>
    </row>
    <row r="35" spans="1:12" x14ac:dyDescent="0.25">
      <c r="B35" s="20"/>
      <c r="C35" s="20"/>
      <c r="D35" s="20"/>
      <c r="F35" s="21"/>
      <c r="G35" s="9"/>
      <c r="H35" s="22"/>
      <c r="I35" s="9"/>
      <c r="J35" s="23"/>
      <c r="K35" s="9"/>
      <c r="L35" s="24"/>
    </row>
    <row r="36" spans="1:12" x14ac:dyDescent="0.25">
      <c r="B36" s="20"/>
      <c r="C36" s="20"/>
      <c r="D36" s="20"/>
      <c r="F36" s="21"/>
      <c r="G36" s="9"/>
      <c r="H36" s="22"/>
      <c r="I36" s="9"/>
      <c r="J36" s="23"/>
      <c r="K36" s="9"/>
      <c r="L36" s="24"/>
    </row>
    <row r="37" spans="1:12" x14ac:dyDescent="0.25">
      <c r="B37" s="20"/>
      <c r="C37" s="20"/>
      <c r="D37" s="20"/>
      <c r="F37" s="21"/>
      <c r="G37" s="9"/>
      <c r="H37" s="22"/>
      <c r="I37" s="9"/>
      <c r="J37" s="23"/>
      <c r="K37" s="9"/>
      <c r="L37" s="24"/>
    </row>
    <row r="38" spans="1:12" x14ac:dyDescent="0.25">
      <c r="B38" s="20"/>
      <c r="C38" s="20"/>
      <c r="D38" s="20"/>
      <c r="F38" s="21"/>
      <c r="G38" s="9"/>
      <c r="H38" s="22"/>
      <c r="I38" s="9"/>
      <c r="J38" s="23"/>
      <c r="K38" s="9"/>
      <c r="L38" s="24"/>
    </row>
    <row r="39" spans="1:12" x14ac:dyDescent="0.25">
      <c r="B39" s="20"/>
      <c r="C39" s="20"/>
      <c r="D39" s="20"/>
      <c r="F39" s="21"/>
      <c r="G39" s="9"/>
      <c r="H39" s="22"/>
      <c r="I39" s="9"/>
      <c r="J39" s="23"/>
      <c r="K39" s="9"/>
      <c r="L39" s="24"/>
    </row>
    <row r="40" spans="1:12" x14ac:dyDescent="0.25">
      <c r="A40" s="14"/>
      <c r="B40" s="20"/>
      <c r="C40" s="20"/>
      <c r="D40" s="20"/>
      <c r="F40" s="21"/>
      <c r="G40" s="9"/>
      <c r="H40" s="22"/>
      <c r="I40" s="9"/>
      <c r="J40" s="23"/>
      <c r="K40" s="9"/>
      <c r="L40" s="24"/>
    </row>
    <row r="42" spans="1:12" customFormat="1" x14ac:dyDescent="0.25">
      <c r="A42" s="10"/>
    </row>
    <row r="43" spans="1:12" customFormat="1" ht="13.2" x14ac:dyDescent="0.25"/>
    <row r="44" spans="1:12" customFormat="1" ht="13.2" x14ac:dyDescent="0.25"/>
    <row r="45" spans="1:12" customFormat="1" ht="13.2" x14ac:dyDescent="0.25"/>
    <row r="46" spans="1:12" customFormat="1" ht="13.2" x14ac:dyDescent="0.25"/>
    <row r="47" spans="1:12" customFormat="1" ht="13.2" x14ac:dyDescent="0.25"/>
    <row r="48" spans="1:12" customFormat="1" ht="13.2" x14ac:dyDescent="0.25"/>
    <row r="49" customFormat="1" ht="13.2" x14ac:dyDescent="0.25"/>
    <row r="50" customFormat="1" ht="13.2" x14ac:dyDescent="0.25"/>
    <row r="51" customFormat="1" ht="13.2" x14ac:dyDescent="0.25"/>
  </sheetData>
  <sortState xmlns:xlrd2="http://schemas.microsoft.com/office/spreadsheetml/2017/richdata2" ref="A21:M22">
    <sortCondition ref="A21:A22"/>
  </sortState>
  <mergeCells count="27">
    <mergeCell ref="L14:M14"/>
    <mergeCell ref="B15:C15"/>
    <mergeCell ref="D15:E15"/>
    <mergeCell ref="F15:G15"/>
    <mergeCell ref="H15:I15"/>
    <mergeCell ref="J15:K15"/>
    <mergeCell ref="L15:M15"/>
    <mergeCell ref="B14:C14"/>
    <mergeCell ref="D14:E14"/>
    <mergeCell ref="F14:G14"/>
    <mergeCell ref="H14:I14"/>
    <mergeCell ref="J14:K14"/>
    <mergeCell ref="L12:M12"/>
    <mergeCell ref="F13:G13"/>
    <mergeCell ref="H13:I13"/>
    <mergeCell ref="J13:K13"/>
    <mergeCell ref="L13:M13"/>
    <mergeCell ref="B11:C11"/>
    <mergeCell ref="D11:E11"/>
    <mergeCell ref="F11:I11"/>
    <mergeCell ref="J11:K11"/>
    <mergeCell ref="L11:M11"/>
    <mergeCell ref="B12:C12"/>
    <mergeCell ref="D12:E12"/>
    <mergeCell ref="F12:G12"/>
    <mergeCell ref="H12:I12"/>
    <mergeCell ref="J12:K12"/>
  </mergeCells>
  <conditionalFormatting sqref="L17 L19:L20 L24:L25">
    <cfRule type="cellIs" dxfId="2" priority="4" operator="greaterThanOrEqual">
      <formula>#REF!</formula>
    </cfRule>
  </conditionalFormatting>
  <conditionalFormatting sqref="L17:L24">
    <cfRule type="cellIs" dxfId="1" priority="63" operator="greaterThanOrEqual">
      <formula>$L$27</formula>
    </cfRule>
  </conditionalFormatting>
  <conditionalFormatting sqref="L31:L40">
    <cfRule type="expression" dxfId="0" priority="8">
      <formula>L31&gt;=#REF!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8"/>
  <sheetViews>
    <sheetView zoomScale="80" zoomScaleNormal="80" workbookViewId="0">
      <selection sqref="A1:F1"/>
    </sheetView>
  </sheetViews>
  <sheetFormatPr defaultColWidth="8.88671875" defaultRowHeight="13.8" x14ac:dyDescent="0.25"/>
  <cols>
    <col min="1" max="1" width="9.5546875" style="33" customWidth="1"/>
    <col min="2" max="2" width="10.44140625" style="33" customWidth="1"/>
    <col min="3" max="3" width="15.5546875" style="46" customWidth="1"/>
    <col min="4" max="4" width="16.88671875" style="46" customWidth="1"/>
    <col min="5" max="5" width="15.88671875" style="33" customWidth="1"/>
    <col min="6" max="6" width="8.6640625" style="33" customWidth="1"/>
    <col min="7" max="7" width="7.6640625" style="32" customWidth="1"/>
    <col min="8" max="8" width="17.44140625" style="32" customWidth="1"/>
    <col min="9" max="9" width="15.109375" style="32" customWidth="1"/>
    <col min="10" max="10" width="13.88671875" style="25" customWidth="1"/>
    <col min="11" max="11" width="12.5546875" style="25" customWidth="1"/>
    <col min="12" max="12" width="18.44140625" style="25" customWidth="1"/>
    <col min="13" max="13" width="22.5546875" style="25" customWidth="1"/>
    <col min="15" max="15" width="11.109375" customWidth="1"/>
    <col min="16" max="16" width="12.6640625" customWidth="1"/>
    <col min="17" max="17" width="9.88671875" customWidth="1"/>
  </cols>
  <sheetData>
    <row r="1" spans="1:13" s="36" customFormat="1" ht="14.4" x14ac:dyDescent="0.3">
      <c r="A1" s="66" t="s">
        <v>5</v>
      </c>
      <c r="B1" s="64"/>
      <c r="C1" s="64"/>
      <c r="D1" s="64"/>
      <c r="E1" s="64"/>
      <c r="F1" s="64"/>
      <c r="G1" s="35"/>
      <c r="H1" s="35"/>
      <c r="I1" s="35"/>
      <c r="J1" s="28"/>
      <c r="K1" s="28"/>
      <c r="L1" s="28"/>
      <c r="M1" s="28"/>
    </row>
    <row r="2" spans="1:13" s="36" customFormat="1" ht="14.4" x14ac:dyDescent="0.3">
      <c r="A2" s="66" t="s">
        <v>6</v>
      </c>
      <c r="B2" s="64"/>
      <c r="C2" s="64"/>
      <c r="D2" s="64"/>
      <c r="E2" s="64"/>
      <c r="F2" s="64"/>
      <c r="G2" s="35"/>
      <c r="H2" s="35"/>
      <c r="I2" s="35"/>
      <c r="J2" s="28"/>
      <c r="K2" s="28"/>
      <c r="L2" s="28"/>
      <c r="M2" s="28"/>
    </row>
    <row r="3" spans="1:13" s="36" customFormat="1" ht="15" customHeight="1" x14ac:dyDescent="0.3">
      <c r="A3" s="64"/>
      <c r="B3" s="64"/>
      <c r="C3" s="64"/>
      <c r="D3" s="64"/>
      <c r="E3" s="64"/>
      <c r="F3" s="64"/>
      <c r="G3" s="35"/>
      <c r="H3" s="35"/>
      <c r="I3" s="35"/>
      <c r="J3" s="28"/>
      <c r="K3" s="28"/>
      <c r="L3" s="28"/>
      <c r="M3" s="28"/>
    </row>
    <row r="4" spans="1:13" s="36" customFormat="1" ht="15" customHeight="1" x14ac:dyDescent="0.3">
      <c r="A4" s="37" t="s">
        <v>7</v>
      </c>
      <c r="B4" s="63" t="s">
        <v>8</v>
      </c>
      <c r="C4" s="64"/>
      <c r="D4" s="64"/>
      <c r="E4" s="64"/>
      <c r="F4" s="64"/>
      <c r="G4" s="51"/>
      <c r="H4" s="35"/>
      <c r="I4" s="35"/>
      <c r="J4" s="51"/>
      <c r="K4" s="28"/>
      <c r="L4" s="28"/>
      <c r="M4" s="28"/>
    </row>
    <row r="5" spans="1:13" s="36" customFormat="1" ht="15" customHeight="1" x14ac:dyDescent="0.3">
      <c r="A5" s="67" t="s">
        <v>9</v>
      </c>
      <c r="B5" s="64"/>
      <c r="C5" s="64"/>
      <c r="D5" s="64"/>
      <c r="E5" s="64"/>
      <c r="F5" s="64"/>
      <c r="G5" s="35"/>
      <c r="H5" s="35"/>
      <c r="I5" s="35"/>
      <c r="J5" s="53"/>
      <c r="K5" s="53"/>
      <c r="L5" s="28"/>
      <c r="M5" s="28"/>
    </row>
    <row r="6" spans="1:13" s="36" customFormat="1" ht="15" customHeight="1" x14ac:dyDescent="0.3">
      <c r="A6" s="37" t="s">
        <v>10</v>
      </c>
      <c r="B6" s="63" t="s">
        <v>11</v>
      </c>
      <c r="C6" s="64"/>
      <c r="D6" s="64"/>
      <c r="E6" s="64"/>
      <c r="F6" s="64"/>
      <c r="G6" s="35"/>
      <c r="H6" s="35"/>
      <c r="I6" s="35"/>
      <c r="J6" s="28"/>
      <c r="K6" s="28"/>
      <c r="L6" s="28"/>
      <c r="M6" s="28"/>
    </row>
    <row r="7" spans="1:13" s="36" customFormat="1" ht="15" customHeight="1" x14ac:dyDescent="0.3">
      <c r="A7" s="37" t="s">
        <v>12</v>
      </c>
      <c r="B7" s="63" t="s">
        <v>13</v>
      </c>
      <c r="C7" s="64"/>
      <c r="D7" s="64"/>
      <c r="E7" s="64"/>
      <c r="F7" s="64"/>
      <c r="G7" s="51"/>
      <c r="H7" s="35"/>
      <c r="I7" s="35"/>
      <c r="J7" s="28"/>
      <c r="K7" s="28"/>
      <c r="L7" s="28"/>
      <c r="M7" s="28"/>
    </row>
    <row r="8" spans="1:13" s="36" customFormat="1" ht="15" customHeight="1" x14ac:dyDescent="0.3">
      <c r="A8" s="37" t="s">
        <v>14</v>
      </c>
      <c r="B8" s="63" t="s">
        <v>15</v>
      </c>
      <c r="C8" s="64"/>
      <c r="D8" s="64"/>
      <c r="E8" s="64"/>
      <c r="F8" s="64"/>
      <c r="G8" s="35"/>
      <c r="H8" s="35"/>
      <c r="I8" s="35"/>
      <c r="J8" s="28"/>
      <c r="K8" s="28"/>
      <c r="L8" s="28"/>
      <c r="M8" s="28"/>
    </row>
    <row r="9" spans="1:13" s="36" customFormat="1" ht="14.4" customHeight="1" x14ac:dyDescent="0.3">
      <c r="A9" s="37" t="s">
        <v>16</v>
      </c>
      <c r="B9" s="63" t="s">
        <v>17</v>
      </c>
      <c r="C9" s="64"/>
      <c r="D9" s="64"/>
      <c r="E9" s="64"/>
      <c r="F9" s="64"/>
      <c r="G9" s="35"/>
      <c r="H9" s="35"/>
      <c r="I9" s="35"/>
      <c r="J9" s="28"/>
      <c r="K9" s="28"/>
      <c r="L9" s="28"/>
      <c r="M9" s="28"/>
    </row>
    <row r="10" spans="1:13" s="36" customFormat="1" ht="14.4" x14ac:dyDescent="0.3">
      <c r="A10" s="37" t="s">
        <v>18</v>
      </c>
      <c r="B10" s="65" t="s">
        <v>77</v>
      </c>
      <c r="C10" s="64"/>
      <c r="D10" s="64"/>
      <c r="E10" s="64"/>
      <c r="F10" s="64"/>
      <c r="I10" s="28"/>
      <c r="J10" s="28"/>
      <c r="K10" s="28"/>
      <c r="L10" s="28"/>
      <c r="M10" s="38"/>
    </row>
    <row r="11" spans="1:13" s="36" customFormat="1" ht="14.4" x14ac:dyDescent="0.3">
      <c r="A11" s="47" t="s">
        <v>69</v>
      </c>
      <c r="B11" s="39"/>
      <c r="C11" s="40"/>
      <c r="D11" s="40"/>
      <c r="E11" s="33"/>
      <c r="F11" s="25"/>
      <c r="G11" s="35"/>
      <c r="H11" s="41" t="s">
        <v>19</v>
      </c>
      <c r="I11" s="28"/>
      <c r="J11" s="28"/>
      <c r="K11" s="28"/>
      <c r="L11" s="28"/>
      <c r="M11" s="38"/>
    </row>
    <row r="12" spans="1:13" s="36" customFormat="1" ht="48" customHeight="1" thickBot="1" x14ac:dyDescent="0.35">
      <c r="A12" s="42" t="s">
        <v>20</v>
      </c>
      <c r="B12" s="42" t="s">
        <v>21</v>
      </c>
      <c r="C12" s="43" t="s">
        <v>22</v>
      </c>
      <c r="D12" s="43" t="s">
        <v>23</v>
      </c>
      <c r="E12" s="42" t="s">
        <v>24</v>
      </c>
      <c r="F12" s="28"/>
      <c r="G12" s="28"/>
      <c r="H12" s="44" t="s">
        <v>25</v>
      </c>
      <c r="I12" s="44" t="s">
        <v>26</v>
      </c>
      <c r="J12" s="44" t="s">
        <v>22</v>
      </c>
      <c r="K12" s="44" t="s">
        <v>23</v>
      </c>
      <c r="L12" s="44" t="s">
        <v>27</v>
      </c>
      <c r="M12" s="44" t="s">
        <v>28</v>
      </c>
    </row>
    <row r="13" spans="1:13" s="36" customFormat="1" ht="13.95" customHeight="1" thickTop="1" x14ac:dyDescent="0.3">
      <c r="A13" s="45" t="s">
        <v>29</v>
      </c>
      <c r="B13" s="45">
        <v>2022</v>
      </c>
      <c r="C13" s="55">
        <v>162825</v>
      </c>
      <c r="D13" s="55">
        <v>7207</v>
      </c>
      <c r="E13" s="49">
        <f t="shared" ref="E13:E41" si="0">ROUND(TRUNC(D13/C13,4)*100,1)</f>
        <v>4.4000000000000004</v>
      </c>
      <c r="F13" s="28"/>
      <c r="G13" s="29"/>
      <c r="H13" s="30">
        <v>44562</v>
      </c>
      <c r="I13" s="30">
        <f>DATE(YEAR(H13),MONTH(H13)+23,DAY(H13))</f>
        <v>45261</v>
      </c>
      <c r="J13" s="31">
        <f>SUM(C13:C36)</f>
        <v>3976843</v>
      </c>
      <c r="K13" s="31">
        <f>SUM(D13:D36)</f>
        <v>144911</v>
      </c>
      <c r="L13" s="50">
        <f>ROUND(TRUNC(K13/J13, 4)*100, 1)</f>
        <v>3.6</v>
      </c>
      <c r="M13" s="50">
        <f>ROUND(TRUNC(TRUNC(K13/J13, 4) * 1.2, 4) * 100, 1)</f>
        <v>4.4000000000000004</v>
      </c>
    </row>
    <row r="14" spans="1:13" s="36" customFormat="1" ht="13.95" customHeight="1" x14ac:dyDescent="0.3">
      <c r="A14" s="45" t="s">
        <v>30</v>
      </c>
      <c r="B14" s="45">
        <v>2022</v>
      </c>
      <c r="C14" s="55">
        <v>163725</v>
      </c>
      <c r="D14" s="55">
        <v>6782</v>
      </c>
      <c r="E14" s="49">
        <f t="shared" si="0"/>
        <v>4.0999999999999996</v>
      </c>
      <c r="F14" s="28"/>
      <c r="G14" s="29"/>
      <c r="H14" s="30">
        <f>DATE(YEAR(H13),MONTH(H13)+1,DAY(H13))</f>
        <v>44593</v>
      </c>
      <c r="I14" s="30">
        <f t="shared" ref="I14:I17" si="1">DATE(YEAR(H14),MONTH(H14)+23,DAY(H14))</f>
        <v>45292</v>
      </c>
      <c r="J14" s="31">
        <f t="shared" ref="J14:K14" si="2">SUM(C14:C37)</f>
        <v>3980446</v>
      </c>
      <c r="K14" s="31">
        <f t="shared" si="2"/>
        <v>144482</v>
      </c>
      <c r="L14" s="50">
        <f>ROUND(TRUNC(K14/J14, 4)*100, 1)</f>
        <v>3.6</v>
      </c>
      <c r="M14" s="50">
        <f>ROUND(TRUNC(TRUNC(K14/J14, 4) * 1.2, 4) * 100, 1)</f>
        <v>4.3</v>
      </c>
    </row>
    <row r="15" spans="1:13" s="36" customFormat="1" ht="13.95" customHeight="1" x14ac:dyDescent="0.3">
      <c r="A15" s="45" t="s">
        <v>31</v>
      </c>
      <c r="B15" s="45">
        <v>2022</v>
      </c>
      <c r="C15" s="55">
        <v>164274</v>
      </c>
      <c r="D15" s="55">
        <v>6168</v>
      </c>
      <c r="E15" s="49">
        <f t="shared" si="0"/>
        <v>3.8</v>
      </c>
      <c r="F15" s="28"/>
      <c r="G15" s="29"/>
      <c r="H15" s="30">
        <f t="shared" ref="H15:H18" si="3">DATE(YEAR(H14),MONTH(H14)+1,DAY(H14))</f>
        <v>44621</v>
      </c>
      <c r="I15" s="30">
        <f t="shared" si="1"/>
        <v>45323</v>
      </c>
      <c r="J15" s="31">
        <f t="shared" ref="J15:K15" si="4">SUM(C15:C38)</f>
        <v>3984006</v>
      </c>
      <c r="K15" s="31">
        <f t="shared" si="4"/>
        <v>144670</v>
      </c>
      <c r="L15" s="50">
        <f t="shared" ref="L15" si="5">ROUND(TRUNC(K15/J15, 4)*100, 1)</f>
        <v>3.6</v>
      </c>
      <c r="M15" s="50">
        <f t="shared" ref="M15" si="6">ROUND(TRUNC(TRUNC(K15/J15, 4) * 1.2, 4) * 100, 1)</f>
        <v>4.4000000000000004</v>
      </c>
    </row>
    <row r="16" spans="1:13" ht="13.95" customHeight="1" x14ac:dyDescent="0.25">
      <c r="A16" s="45" t="s">
        <v>32</v>
      </c>
      <c r="B16" s="45">
        <v>2022</v>
      </c>
      <c r="C16" s="55">
        <v>163449</v>
      </c>
      <c r="D16" s="55">
        <v>5458</v>
      </c>
      <c r="E16" s="49">
        <f t="shared" si="0"/>
        <v>3.3</v>
      </c>
      <c r="G16" s="29"/>
      <c r="H16" s="30">
        <f t="shared" si="3"/>
        <v>44652</v>
      </c>
      <c r="I16" s="30">
        <f t="shared" si="1"/>
        <v>45352</v>
      </c>
      <c r="J16" s="31">
        <f t="shared" ref="J16" si="7">SUM(C16:C39)</f>
        <v>3987692</v>
      </c>
      <c r="K16" s="31">
        <f t="shared" ref="K16" si="8">SUM(D16:D39)</f>
        <v>145106</v>
      </c>
      <c r="L16" s="50">
        <f t="shared" ref="L16:L17" si="9">ROUND(TRUNC(K16/J16, 4)*100, 1)</f>
        <v>3.6</v>
      </c>
      <c r="M16" s="50">
        <f t="shared" ref="M16:M17" si="10">ROUND(TRUNC(TRUNC(K16/J16, 4) * 1.2, 4) * 100, 1)</f>
        <v>4.4000000000000004</v>
      </c>
    </row>
    <row r="17" spans="1:13" ht="13.95" customHeight="1" x14ac:dyDescent="0.25">
      <c r="A17" s="45" t="s">
        <v>33</v>
      </c>
      <c r="B17" s="45">
        <v>2022</v>
      </c>
      <c r="C17" s="55">
        <v>164157</v>
      </c>
      <c r="D17" s="55">
        <v>5548</v>
      </c>
      <c r="E17" s="49">
        <f t="shared" si="0"/>
        <v>3.4</v>
      </c>
      <c r="G17" s="29"/>
      <c r="H17" s="30">
        <f t="shared" si="3"/>
        <v>44682</v>
      </c>
      <c r="I17" s="30">
        <f t="shared" si="1"/>
        <v>45383</v>
      </c>
      <c r="J17" s="31">
        <f>SUM(C17:C40)</f>
        <v>3991727</v>
      </c>
      <c r="K17" s="31">
        <f>SUM(D17:D40)</f>
        <v>145542</v>
      </c>
      <c r="L17" s="50">
        <f t="shared" si="9"/>
        <v>3.6</v>
      </c>
      <c r="M17" s="50">
        <f t="shared" si="10"/>
        <v>4.4000000000000004</v>
      </c>
    </row>
    <row r="18" spans="1:13" ht="13.95" customHeight="1" x14ac:dyDescent="0.25">
      <c r="A18" s="45" t="s">
        <v>34</v>
      </c>
      <c r="B18" s="45">
        <v>2022</v>
      </c>
      <c r="C18" s="55">
        <v>165012</v>
      </c>
      <c r="D18" s="55">
        <v>6334</v>
      </c>
      <c r="E18" s="49">
        <f t="shared" si="0"/>
        <v>3.8</v>
      </c>
      <c r="G18" s="29"/>
      <c r="H18" s="30">
        <f t="shared" si="3"/>
        <v>44713</v>
      </c>
      <c r="I18" s="30">
        <f t="shared" ref="I18" si="11">DATE(YEAR(H18),MONTH(H18)+23,DAY(H18))</f>
        <v>45413</v>
      </c>
      <c r="J18" s="31">
        <f t="shared" ref="J18" si="12">SUM(C18:C41)</f>
        <v>3995146</v>
      </c>
      <c r="K18" s="31">
        <f t="shared" ref="K18" si="13">SUM(D18:D41)</f>
        <v>146229</v>
      </c>
      <c r="L18" s="50">
        <f t="shared" ref="L18" si="14">ROUND(TRUNC(K18/J18, 4)*100, 1)</f>
        <v>3.7</v>
      </c>
      <c r="M18" s="50">
        <f t="shared" ref="M18" si="15">ROUND(TRUNC(TRUNC(K18/J18, 4) * 1.2, 4) * 100, 1)</f>
        <v>4.4000000000000004</v>
      </c>
    </row>
    <row r="19" spans="1:13" ht="13.95" customHeight="1" x14ac:dyDescent="0.25">
      <c r="A19" s="45" t="s">
        <v>35</v>
      </c>
      <c r="B19" s="45">
        <v>2022</v>
      </c>
      <c r="C19" s="55">
        <v>165321</v>
      </c>
      <c r="D19" s="55">
        <v>6255</v>
      </c>
      <c r="E19" s="49">
        <f t="shared" si="0"/>
        <v>3.8</v>
      </c>
      <c r="G19" s="29"/>
      <c r="H19" s="30"/>
      <c r="I19" s="30"/>
      <c r="J19" s="31"/>
      <c r="K19" s="31"/>
      <c r="L19" s="50"/>
      <c r="M19" s="50"/>
    </row>
    <row r="20" spans="1:13" ht="13.95" customHeight="1" x14ac:dyDescent="0.25">
      <c r="A20" s="45" t="s">
        <v>36</v>
      </c>
      <c r="B20" s="45">
        <v>2022</v>
      </c>
      <c r="C20" s="55">
        <v>164971</v>
      </c>
      <c r="D20" s="55">
        <v>6256</v>
      </c>
      <c r="E20" s="49">
        <f t="shared" si="0"/>
        <v>3.8</v>
      </c>
      <c r="G20" s="29"/>
      <c r="H20" s="30"/>
      <c r="I20" s="30"/>
      <c r="J20" s="31"/>
      <c r="K20" s="31"/>
      <c r="L20" s="50"/>
      <c r="M20" s="50"/>
    </row>
    <row r="21" spans="1:13" ht="13.95" customHeight="1" x14ac:dyDescent="0.25">
      <c r="A21" s="45" t="s">
        <v>37</v>
      </c>
      <c r="B21" s="45">
        <v>2022</v>
      </c>
      <c r="C21" s="55">
        <v>164463</v>
      </c>
      <c r="D21" s="55">
        <v>5460</v>
      </c>
      <c r="E21" s="49">
        <f t="shared" si="0"/>
        <v>3.3</v>
      </c>
      <c r="G21" s="29"/>
      <c r="H21" s="30"/>
      <c r="I21" s="30"/>
      <c r="J21" s="31"/>
      <c r="K21" s="31"/>
      <c r="L21" s="50"/>
      <c r="M21" s="50"/>
    </row>
    <row r="22" spans="1:13" ht="13.95" customHeight="1" x14ac:dyDescent="0.25">
      <c r="A22" s="45" t="s">
        <v>38</v>
      </c>
      <c r="B22" s="45">
        <v>2022</v>
      </c>
      <c r="C22" s="55">
        <v>164753</v>
      </c>
      <c r="D22" s="55">
        <v>5609</v>
      </c>
      <c r="E22" s="49">
        <f t="shared" si="0"/>
        <v>3.4</v>
      </c>
      <c r="G22" s="34"/>
      <c r="H22" s="30"/>
      <c r="I22" s="30"/>
      <c r="J22" s="31"/>
      <c r="K22" s="31"/>
      <c r="L22" s="50"/>
      <c r="M22" s="50"/>
    </row>
    <row r="23" spans="1:13" ht="13.95" customHeight="1" x14ac:dyDescent="0.25">
      <c r="A23" s="45" t="s">
        <v>39</v>
      </c>
      <c r="B23" s="45">
        <v>2022</v>
      </c>
      <c r="C23" s="55">
        <v>164272</v>
      </c>
      <c r="D23" s="55">
        <v>5523</v>
      </c>
      <c r="E23" s="49">
        <f t="shared" si="0"/>
        <v>3.4</v>
      </c>
      <c r="G23" s="34"/>
      <c r="H23" s="30"/>
      <c r="I23" s="30"/>
      <c r="J23" s="31"/>
      <c r="K23" s="31"/>
      <c r="L23" s="50"/>
      <c r="M23" s="50"/>
    </row>
    <row r="24" spans="1:13" ht="13.95" customHeight="1" x14ac:dyDescent="0.25">
      <c r="A24" s="45" t="s">
        <v>40</v>
      </c>
      <c r="B24" s="45">
        <v>2022</v>
      </c>
      <c r="C24" s="55">
        <v>164224</v>
      </c>
      <c r="D24" s="55">
        <v>5352</v>
      </c>
      <c r="E24" s="49">
        <f t="shared" si="0"/>
        <v>3.3</v>
      </c>
      <c r="G24" s="34"/>
      <c r="H24" s="30"/>
      <c r="I24" s="30"/>
      <c r="J24" s="31"/>
      <c r="K24" s="31"/>
      <c r="L24" s="50"/>
      <c r="M24" s="50"/>
    </row>
    <row r="25" spans="1:13" ht="13.95" customHeight="1" x14ac:dyDescent="0.25">
      <c r="A25" s="45" t="s">
        <v>29</v>
      </c>
      <c r="B25" s="45">
        <v>2023</v>
      </c>
      <c r="C25" s="55">
        <v>165070</v>
      </c>
      <c r="D25" s="55">
        <v>6378</v>
      </c>
      <c r="E25" s="49">
        <f t="shared" si="0"/>
        <v>3.9</v>
      </c>
      <c r="G25" s="34"/>
      <c r="H25" s="30"/>
      <c r="I25" s="30"/>
      <c r="J25" s="31"/>
      <c r="K25" s="31"/>
      <c r="L25" s="50"/>
      <c r="M25" s="50"/>
    </row>
    <row r="26" spans="1:13" ht="13.95" customHeight="1" x14ac:dyDescent="0.25">
      <c r="A26" s="45" t="s">
        <v>30</v>
      </c>
      <c r="B26" s="45">
        <v>2023</v>
      </c>
      <c r="C26" s="55">
        <v>166178</v>
      </c>
      <c r="D26" s="55">
        <v>6465</v>
      </c>
      <c r="E26" s="49">
        <f t="shared" si="0"/>
        <v>3.9</v>
      </c>
      <c r="H26" s="30"/>
      <c r="I26" s="30"/>
      <c r="J26" s="31"/>
      <c r="K26" s="31"/>
      <c r="L26" s="50"/>
      <c r="M26" s="50"/>
    </row>
    <row r="27" spans="1:13" ht="13.95" customHeight="1" x14ac:dyDescent="0.25">
      <c r="A27" s="45" t="s">
        <v>31</v>
      </c>
      <c r="B27" s="45">
        <v>2023</v>
      </c>
      <c r="C27" s="55">
        <v>166783</v>
      </c>
      <c r="D27" s="55">
        <v>6043</v>
      </c>
      <c r="E27" s="49">
        <f t="shared" si="0"/>
        <v>3.6</v>
      </c>
      <c r="H27" s="30"/>
      <c r="I27" s="30"/>
      <c r="J27" s="31"/>
      <c r="K27" s="31"/>
      <c r="L27" s="50"/>
      <c r="M27" s="50"/>
    </row>
    <row r="28" spans="1:13" ht="13.95" customHeight="1" x14ac:dyDescent="0.25">
      <c r="A28" s="45" t="s">
        <v>32</v>
      </c>
      <c r="B28" s="45">
        <v>2023</v>
      </c>
      <c r="C28" s="55">
        <v>166221</v>
      </c>
      <c r="D28" s="55">
        <v>5146</v>
      </c>
      <c r="E28" s="49">
        <f t="shared" si="0"/>
        <v>3.1</v>
      </c>
      <c r="H28" s="30"/>
      <c r="I28" s="30"/>
      <c r="J28" s="31"/>
      <c r="K28" s="31"/>
      <c r="L28" s="50"/>
      <c r="M28" s="50"/>
    </row>
    <row r="29" spans="1:13" ht="13.95" customHeight="1" x14ac:dyDescent="0.25">
      <c r="A29" s="45" t="s">
        <v>33</v>
      </c>
      <c r="B29" s="45">
        <v>2023</v>
      </c>
      <c r="C29" s="55">
        <v>166702</v>
      </c>
      <c r="D29" s="55">
        <v>5700</v>
      </c>
      <c r="E29" s="49">
        <f t="shared" si="0"/>
        <v>3.4</v>
      </c>
      <c r="G29"/>
      <c r="H29" s="30"/>
      <c r="I29" s="30"/>
      <c r="J29" s="31"/>
      <c r="K29" s="31"/>
      <c r="L29" s="50"/>
      <c r="M29" s="50"/>
    </row>
    <row r="30" spans="1:13" ht="13.95" customHeight="1" x14ac:dyDescent="0.25">
      <c r="A30" s="45" t="s">
        <v>34</v>
      </c>
      <c r="B30" s="45">
        <v>2023</v>
      </c>
      <c r="C30" s="55">
        <v>167910</v>
      </c>
      <c r="D30" s="55">
        <v>6351</v>
      </c>
      <c r="E30" s="49">
        <f t="shared" si="0"/>
        <v>3.8</v>
      </c>
      <c r="G30"/>
      <c r="H30"/>
      <c r="I30"/>
      <c r="J30"/>
      <c r="K30"/>
      <c r="L30"/>
    </row>
    <row r="31" spans="1:13" ht="13.95" customHeight="1" x14ac:dyDescent="0.25">
      <c r="A31" s="45" t="s">
        <v>35</v>
      </c>
      <c r="B31" s="45">
        <v>2023</v>
      </c>
      <c r="C31" s="55">
        <v>168354</v>
      </c>
      <c r="D31" s="55">
        <v>6372</v>
      </c>
      <c r="E31" s="49">
        <f t="shared" si="0"/>
        <v>3.8</v>
      </c>
      <c r="G31"/>
      <c r="H31" s="52"/>
      <c r="I31"/>
      <c r="J31"/>
      <c r="K31"/>
      <c r="L31"/>
    </row>
    <row r="32" spans="1:13" ht="13.95" customHeight="1" x14ac:dyDescent="0.25">
      <c r="A32" s="45" t="s">
        <v>36</v>
      </c>
      <c r="B32" s="45">
        <v>2023</v>
      </c>
      <c r="C32" s="55">
        <v>168049</v>
      </c>
      <c r="D32" s="55">
        <v>6623</v>
      </c>
      <c r="E32" s="49">
        <f t="shared" si="0"/>
        <v>3.9</v>
      </c>
      <c r="G32"/>
      <c r="H32" s="52"/>
      <c r="I32"/>
      <c r="J32"/>
      <c r="K32"/>
      <c r="L32"/>
    </row>
    <row r="33" spans="1:12" ht="13.95" customHeight="1" x14ac:dyDescent="0.25">
      <c r="A33" s="45" t="s">
        <v>37</v>
      </c>
      <c r="B33" s="45">
        <v>2023</v>
      </c>
      <c r="C33" s="55">
        <v>167718</v>
      </c>
      <c r="D33" s="55">
        <v>6049</v>
      </c>
      <c r="E33" s="49">
        <f t="shared" si="0"/>
        <v>3.6</v>
      </c>
      <c r="G33"/>
      <c r="H33" s="52"/>
      <c r="I33"/>
      <c r="J33"/>
      <c r="K33"/>
      <c r="L33"/>
    </row>
    <row r="34" spans="1:12" ht="13.95" customHeight="1" x14ac:dyDescent="0.25">
      <c r="A34" s="45" t="s">
        <v>38</v>
      </c>
      <c r="B34" s="45">
        <v>2023</v>
      </c>
      <c r="C34" s="55">
        <v>167774</v>
      </c>
      <c r="D34" s="55">
        <v>6098</v>
      </c>
      <c r="E34" s="49">
        <f t="shared" si="0"/>
        <v>3.6</v>
      </c>
      <c r="G34"/>
      <c r="H34" s="52"/>
      <c r="I34"/>
      <c r="J34"/>
      <c r="K34"/>
      <c r="L34"/>
    </row>
    <row r="35" spans="1:12" ht="13.95" customHeight="1" x14ac:dyDescent="0.25">
      <c r="A35" s="45" t="s">
        <v>39</v>
      </c>
      <c r="B35" s="45">
        <v>2023</v>
      </c>
      <c r="C35" s="55">
        <v>167977</v>
      </c>
      <c r="D35" s="55">
        <v>5827</v>
      </c>
      <c r="E35" s="49">
        <f t="shared" si="0"/>
        <v>3.5</v>
      </c>
      <c r="G35"/>
      <c r="H35"/>
      <c r="I35"/>
      <c r="J35"/>
      <c r="K35"/>
      <c r="L35"/>
    </row>
    <row r="36" spans="1:12" ht="13.95" customHeight="1" x14ac:dyDescent="0.25">
      <c r="A36" s="45" t="s">
        <v>40</v>
      </c>
      <c r="B36" s="45">
        <v>2023</v>
      </c>
      <c r="C36" s="55">
        <v>166661</v>
      </c>
      <c r="D36" s="55">
        <v>5907</v>
      </c>
      <c r="E36" s="49">
        <f t="shared" si="0"/>
        <v>3.5</v>
      </c>
      <c r="G36"/>
      <c r="H36"/>
      <c r="I36"/>
      <c r="J36"/>
      <c r="K36"/>
      <c r="L36"/>
    </row>
    <row r="37" spans="1:12" x14ac:dyDescent="0.25">
      <c r="A37" s="45" t="s">
        <v>29</v>
      </c>
      <c r="B37" s="45">
        <v>2024</v>
      </c>
      <c r="C37" s="55">
        <v>166428</v>
      </c>
      <c r="D37" s="55">
        <v>6778</v>
      </c>
      <c r="E37" s="49">
        <f t="shared" si="0"/>
        <v>4.0999999999999996</v>
      </c>
      <c r="G37"/>
      <c r="H37"/>
      <c r="I37"/>
      <c r="J37"/>
      <c r="K37"/>
      <c r="L37"/>
    </row>
    <row r="38" spans="1:12" x14ac:dyDescent="0.25">
      <c r="A38" s="45" t="s">
        <v>30</v>
      </c>
      <c r="B38" s="45">
        <v>2024</v>
      </c>
      <c r="C38" s="55">
        <v>167285</v>
      </c>
      <c r="D38" s="55">
        <v>6970</v>
      </c>
      <c r="E38" s="49">
        <f t="shared" si="0"/>
        <v>4.2</v>
      </c>
      <c r="G38"/>
      <c r="H38"/>
      <c r="I38"/>
      <c r="J38"/>
      <c r="K38"/>
      <c r="L38"/>
    </row>
    <row r="39" spans="1:12" x14ac:dyDescent="0.25">
      <c r="A39" s="45" t="s">
        <v>31</v>
      </c>
      <c r="B39" s="45">
        <v>2024</v>
      </c>
      <c r="C39" s="55">
        <v>167960</v>
      </c>
      <c r="D39" s="55">
        <v>6604</v>
      </c>
      <c r="E39" s="49">
        <f t="shared" si="0"/>
        <v>3.9</v>
      </c>
      <c r="G39"/>
      <c r="H39"/>
      <c r="I39"/>
      <c r="J39"/>
      <c r="K39"/>
      <c r="L39"/>
    </row>
    <row r="40" spans="1:12" x14ac:dyDescent="0.25">
      <c r="A40" s="45" t="s">
        <v>32</v>
      </c>
      <c r="B40" s="45">
        <v>2024</v>
      </c>
      <c r="C40" s="55">
        <v>167484</v>
      </c>
      <c r="D40" s="55">
        <v>5894</v>
      </c>
      <c r="E40" s="49">
        <f t="shared" si="0"/>
        <v>3.5</v>
      </c>
      <c r="G40"/>
      <c r="H40"/>
      <c r="I40"/>
      <c r="J40"/>
      <c r="K40"/>
      <c r="L40"/>
    </row>
    <row r="41" spans="1:12" x14ac:dyDescent="0.25">
      <c r="A41" s="45" t="s">
        <v>33</v>
      </c>
      <c r="B41" s="45">
        <v>2024</v>
      </c>
      <c r="C41" s="55">
        <v>167576</v>
      </c>
      <c r="D41" s="55">
        <v>6235</v>
      </c>
      <c r="E41" s="49">
        <f t="shared" si="0"/>
        <v>3.7</v>
      </c>
      <c r="G41"/>
      <c r="H41"/>
      <c r="I41"/>
      <c r="J41"/>
      <c r="K41"/>
      <c r="L41"/>
    </row>
    <row r="42" spans="1:12" x14ac:dyDescent="0.25">
      <c r="A42" s="45"/>
      <c r="B42" s="45"/>
      <c r="C42" s="55"/>
      <c r="D42" s="55"/>
      <c r="E42" s="49"/>
      <c r="G42"/>
      <c r="H42"/>
      <c r="I42"/>
      <c r="J42"/>
      <c r="K42"/>
      <c r="L42"/>
    </row>
    <row r="43" spans="1:12" x14ac:dyDescent="0.25">
      <c r="A43" s="45"/>
      <c r="B43" s="45"/>
      <c r="C43" s="55"/>
      <c r="D43" s="55"/>
      <c r="E43" s="49"/>
      <c r="G43"/>
      <c r="H43"/>
      <c r="I43"/>
      <c r="J43"/>
      <c r="K43"/>
      <c r="L43"/>
    </row>
    <row r="44" spans="1:12" x14ac:dyDescent="0.25">
      <c r="A44" s="45"/>
      <c r="B44" s="45"/>
      <c r="C44" s="55"/>
      <c r="D44" s="55"/>
      <c r="E44" s="49"/>
      <c r="G44"/>
      <c r="H44"/>
      <c r="I44"/>
      <c r="J44"/>
      <c r="K44"/>
      <c r="L44"/>
    </row>
    <row r="45" spans="1:12" x14ac:dyDescent="0.25">
      <c r="A45" s="45"/>
      <c r="B45" s="45"/>
      <c r="C45" s="55"/>
      <c r="D45" s="55"/>
      <c r="E45" s="49"/>
      <c r="G45"/>
      <c r="H45"/>
      <c r="I45"/>
      <c r="J45"/>
      <c r="K45"/>
      <c r="L45"/>
    </row>
    <row r="46" spans="1:12" x14ac:dyDescent="0.25">
      <c r="A46" s="45"/>
      <c r="B46" s="45"/>
      <c r="C46" s="55"/>
      <c r="D46" s="55"/>
      <c r="E46" s="49"/>
      <c r="G46"/>
      <c r="H46"/>
      <c r="I46"/>
      <c r="J46"/>
      <c r="K46"/>
      <c r="L46"/>
    </row>
    <row r="47" spans="1:12" x14ac:dyDescent="0.25">
      <c r="A47" s="45"/>
      <c r="B47" s="45"/>
      <c r="C47" s="55"/>
      <c r="D47" s="55"/>
      <c r="E47" s="49"/>
      <c r="G47"/>
      <c r="H47"/>
      <c r="I47"/>
      <c r="J47"/>
      <c r="K47"/>
      <c r="L47"/>
    </row>
    <row r="48" spans="1:12" x14ac:dyDescent="0.25">
      <c r="A48" s="45"/>
      <c r="B48" s="45"/>
      <c r="C48" s="55"/>
      <c r="D48" s="55"/>
      <c r="E48" s="49"/>
      <c r="G48"/>
      <c r="H48"/>
      <c r="I48"/>
      <c r="J48"/>
      <c r="K48"/>
      <c r="L48"/>
    </row>
    <row r="49" spans="1:11" x14ac:dyDescent="0.25">
      <c r="A49" s="45"/>
      <c r="B49" s="45"/>
      <c r="C49" s="55"/>
      <c r="D49" s="55"/>
      <c r="E49" s="49"/>
      <c r="H49"/>
      <c r="I49"/>
      <c r="J49"/>
      <c r="K49"/>
    </row>
    <row r="50" spans="1:11" x14ac:dyDescent="0.25">
      <c r="A50" s="45"/>
      <c r="B50" s="45"/>
      <c r="C50" s="55"/>
      <c r="D50" s="55"/>
      <c r="E50" s="49"/>
      <c r="H50" s="25"/>
      <c r="I50" s="25"/>
    </row>
    <row r="51" spans="1:11" x14ac:dyDescent="0.25">
      <c r="A51" s="45"/>
      <c r="B51" s="45"/>
      <c r="C51" s="55"/>
      <c r="D51" s="55"/>
      <c r="E51" s="49"/>
      <c r="H51"/>
      <c r="I51"/>
      <c r="J51"/>
      <c r="K51"/>
    </row>
    <row r="52" spans="1:11" x14ac:dyDescent="0.25">
      <c r="C52"/>
      <c r="H52"/>
      <c r="I52"/>
      <c r="J52"/>
      <c r="K52"/>
    </row>
    <row r="53" spans="1:11" x14ac:dyDescent="0.25">
      <c r="C53"/>
      <c r="H53"/>
      <c r="I53"/>
      <c r="J53"/>
      <c r="K53"/>
    </row>
    <row r="54" spans="1:11" x14ac:dyDescent="0.25">
      <c r="C54"/>
      <c r="H54"/>
      <c r="I54"/>
      <c r="J54"/>
      <c r="K54"/>
    </row>
    <row r="55" spans="1:11" x14ac:dyDescent="0.25">
      <c r="C55"/>
      <c r="H55"/>
      <c r="I55"/>
      <c r="J55"/>
      <c r="K55"/>
    </row>
    <row r="56" spans="1:11" x14ac:dyDescent="0.25">
      <c r="C56"/>
      <c r="H56"/>
      <c r="I56"/>
      <c r="J56"/>
      <c r="K56"/>
    </row>
    <row r="57" spans="1:11" x14ac:dyDescent="0.25">
      <c r="A57" s="48"/>
      <c r="B57" s="48"/>
      <c r="C57"/>
    </row>
    <row r="58" spans="1:11" x14ac:dyDescent="0.25">
      <c r="A58" s="48"/>
      <c r="B58" s="48"/>
      <c r="C58"/>
    </row>
  </sheetData>
  <mergeCells count="10">
    <mergeCell ref="B7:F7"/>
    <mergeCell ref="B8:F8"/>
    <mergeCell ref="B9:F9"/>
    <mergeCell ref="B10:F10"/>
    <mergeCell ref="A1:F1"/>
    <mergeCell ref="A2:F2"/>
    <mergeCell ref="A3:F3"/>
    <mergeCell ref="B4:F4"/>
    <mergeCell ref="A5:F5"/>
    <mergeCell ref="B6:F6"/>
  </mergeCells>
  <phoneticPr fontId="34" type="noConversion"/>
  <hyperlinks>
    <hyperlink ref="A10" r:id="rId1" display="http://www.bls.gov/webapps/legacy/cpsatab1.htm" xr:uid="{8A44A7CC-BEA0-4DBA-A898-CBA57E905AC5}"/>
    <hyperlink ref="A11" r:id="rId2" xr:uid="{1F52EE17-D02A-4F75-AE42-2111CAF4F884}"/>
  </hyperlinks>
  <pageMargins left="0.7" right="0.7" top="0.75" bottom="0.75" header="0.3" footer="0.3"/>
  <pageSetup orientation="portrait"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72"/>
  <sheetViews>
    <sheetView zoomScale="80" zoomScaleNormal="80" workbookViewId="0"/>
  </sheetViews>
  <sheetFormatPr defaultRowHeight="13.2" x14ac:dyDescent="0.25"/>
  <cols>
    <col min="1" max="1" width="46.88671875" customWidth="1"/>
  </cols>
  <sheetData>
    <row r="1" spans="1:29" x14ac:dyDescent="0.25">
      <c r="A1" s="1" t="s">
        <v>0</v>
      </c>
    </row>
    <row r="2" spans="1:29" ht="14.4" x14ac:dyDescent="0.3">
      <c r="A2" s="2" t="s">
        <v>1</v>
      </c>
      <c r="B2" s="3">
        <f>National!H13</f>
        <v>44562</v>
      </c>
      <c r="C2" s="3">
        <f>DATE(YEAR(B2),MONTH(B2)+1,DAY(B2))</f>
        <v>44593</v>
      </c>
      <c r="D2" s="3">
        <f t="shared" ref="D2:AC2" si="0">DATE(YEAR(C2),MONTH(C2)+1,DAY(C2))</f>
        <v>44621</v>
      </c>
      <c r="E2" s="3">
        <f t="shared" si="0"/>
        <v>44652</v>
      </c>
      <c r="F2" s="3">
        <f t="shared" si="0"/>
        <v>44682</v>
      </c>
      <c r="G2" s="3">
        <f t="shared" si="0"/>
        <v>44713</v>
      </c>
      <c r="H2" s="3">
        <f t="shared" si="0"/>
        <v>44743</v>
      </c>
      <c r="I2" s="3">
        <f t="shared" si="0"/>
        <v>44774</v>
      </c>
      <c r="J2" s="3">
        <f t="shared" si="0"/>
        <v>44805</v>
      </c>
      <c r="K2" s="3">
        <f t="shared" si="0"/>
        <v>44835</v>
      </c>
      <c r="L2" s="3">
        <f t="shared" si="0"/>
        <v>44866</v>
      </c>
      <c r="M2" s="3">
        <f t="shared" si="0"/>
        <v>44896</v>
      </c>
      <c r="N2" s="3">
        <f t="shared" si="0"/>
        <v>44927</v>
      </c>
      <c r="O2" s="3">
        <f t="shared" si="0"/>
        <v>44958</v>
      </c>
      <c r="P2" s="3">
        <f t="shared" si="0"/>
        <v>44986</v>
      </c>
      <c r="Q2" s="3">
        <f t="shared" si="0"/>
        <v>45017</v>
      </c>
      <c r="R2" s="3">
        <f t="shared" si="0"/>
        <v>45047</v>
      </c>
      <c r="S2" s="3">
        <f t="shared" si="0"/>
        <v>45078</v>
      </c>
      <c r="T2" s="3">
        <f t="shared" si="0"/>
        <v>45108</v>
      </c>
      <c r="U2" s="3">
        <f t="shared" si="0"/>
        <v>45139</v>
      </c>
      <c r="V2" s="3">
        <f t="shared" si="0"/>
        <v>45170</v>
      </c>
      <c r="W2" s="3">
        <f t="shared" si="0"/>
        <v>45200</v>
      </c>
      <c r="X2" s="3">
        <f t="shared" si="0"/>
        <v>45231</v>
      </c>
      <c r="Y2" s="3">
        <f t="shared" si="0"/>
        <v>45261</v>
      </c>
      <c r="Z2" s="3">
        <f t="shared" si="0"/>
        <v>45292</v>
      </c>
      <c r="AA2" s="3">
        <f t="shared" si="0"/>
        <v>45323</v>
      </c>
      <c r="AB2" s="3">
        <f t="shared" si="0"/>
        <v>45352</v>
      </c>
      <c r="AC2" s="3">
        <f t="shared" si="0"/>
        <v>45383</v>
      </c>
    </row>
    <row r="3" spans="1:29" x14ac:dyDescent="0.25">
      <c r="A3" t="s">
        <v>79</v>
      </c>
      <c r="B3" s="27">
        <v>496820</v>
      </c>
      <c r="C3" s="27">
        <v>496766</v>
      </c>
      <c r="D3" s="27">
        <v>499527</v>
      </c>
      <c r="E3" s="27">
        <v>497536</v>
      </c>
      <c r="F3" s="27">
        <v>495471</v>
      </c>
      <c r="G3" s="27">
        <v>499463</v>
      </c>
      <c r="H3" s="27">
        <v>499186</v>
      </c>
      <c r="I3" s="27">
        <v>498192</v>
      </c>
      <c r="J3" s="27">
        <v>492513</v>
      </c>
      <c r="K3" s="27">
        <v>496724</v>
      </c>
      <c r="L3" s="27">
        <v>496069</v>
      </c>
      <c r="M3" s="27">
        <v>498150</v>
      </c>
      <c r="N3" s="27">
        <v>499613</v>
      </c>
      <c r="O3" s="27">
        <v>501342</v>
      </c>
      <c r="P3" s="27">
        <v>505827</v>
      </c>
      <c r="Q3" s="27">
        <v>505353</v>
      </c>
      <c r="R3" s="27">
        <v>503525</v>
      </c>
      <c r="S3" s="27">
        <v>508599</v>
      </c>
      <c r="T3" s="27">
        <v>511051</v>
      </c>
      <c r="U3" s="27">
        <v>511912</v>
      </c>
      <c r="V3" s="27">
        <v>505933</v>
      </c>
      <c r="W3" s="27">
        <v>508388</v>
      </c>
      <c r="X3" s="27">
        <v>508839</v>
      </c>
      <c r="Y3" s="27">
        <v>507966</v>
      </c>
      <c r="Z3" s="27">
        <v>503272</v>
      </c>
      <c r="AA3" s="27">
        <v>506437</v>
      </c>
      <c r="AB3" s="27">
        <v>505634</v>
      </c>
      <c r="AC3" s="27">
        <v>506280</v>
      </c>
    </row>
    <row r="4" spans="1:29" x14ac:dyDescent="0.25">
      <c r="A4" t="s">
        <v>70</v>
      </c>
      <c r="B4" s="27">
        <v>16097</v>
      </c>
      <c r="C4" s="27">
        <v>15940</v>
      </c>
      <c r="D4" s="27">
        <v>16043</v>
      </c>
      <c r="E4" s="27">
        <v>15950</v>
      </c>
      <c r="F4" s="27">
        <v>15785</v>
      </c>
      <c r="G4" s="27">
        <v>15825</v>
      </c>
      <c r="H4" s="27">
        <v>15713</v>
      </c>
      <c r="I4" s="27">
        <v>15665</v>
      </c>
      <c r="J4" s="27">
        <v>15589</v>
      </c>
      <c r="K4" s="27">
        <v>15729</v>
      </c>
      <c r="L4" s="27">
        <v>15668</v>
      </c>
      <c r="M4" s="27">
        <v>15668</v>
      </c>
      <c r="N4" s="27">
        <v>15831</v>
      </c>
      <c r="O4" s="27">
        <v>15899</v>
      </c>
      <c r="P4" s="27">
        <v>16063</v>
      </c>
      <c r="Q4" s="27">
        <v>15877</v>
      </c>
      <c r="R4" s="27">
        <v>15751</v>
      </c>
      <c r="S4" s="27">
        <v>15864</v>
      </c>
      <c r="T4" s="27">
        <v>15830</v>
      </c>
      <c r="U4" s="27">
        <v>15888</v>
      </c>
      <c r="V4" s="27">
        <v>15890</v>
      </c>
      <c r="W4" s="27">
        <v>16017</v>
      </c>
      <c r="X4" s="27">
        <v>15986</v>
      </c>
      <c r="Y4" s="27">
        <v>15995</v>
      </c>
      <c r="Z4" s="27">
        <v>15888</v>
      </c>
      <c r="AA4" s="27">
        <v>16048</v>
      </c>
      <c r="AB4" s="27">
        <v>16049</v>
      </c>
      <c r="AC4" s="27">
        <v>16050</v>
      </c>
    </row>
    <row r="5" spans="1:29" x14ac:dyDescent="0.25">
      <c r="A5" t="s">
        <v>80</v>
      </c>
      <c r="B5" s="27">
        <v>81710</v>
      </c>
      <c r="C5" s="27">
        <v>81427</v>
      </c>
      <c r="D5" s="27">
        <v>81934</v>
      </c>
      <c r="E5" s="27">
        <v>81303</v>
      </c>
      <c r="F5" s="27">
        <v>80493</v>
      </c>
      <c r="G5" s="27">
        <v>80530</v>
      </c>
      <c r="H5" s="27">
        <v>80000</v>
      </c>
      <c r="I5" s="27">
        <v>79891</v>
      </c>
      <c r="J5" s="27">
        <v>79361</v>
      </c>
      <c r="K5" s="27">
        <v>80165</v>
      </c>
      <c r="L5" s="27">
        <v>80086</v>
      </c>
      <c r="M5" s="27">
        <v>80395</v>
      </c>
      <c r="N5" s="27">
        <v>81163</v>
      </c>
      <c r="O5" s="27">
        <v>81538</v>
      </c>
      <c r="P5" s="27">
        <v>82331</v>
      </c>
      <c r="Q5" s="27">
        <v>81641</v>
      </c>
      <c r="R5" s="27">
        <v>80761</v>
      </c>
      <c r="S5" s="27">
        <v>81030</v>
      </c>
      <c r="T5" s="27">
        <v>80662</v>
      </c>
      <c r="U5" s="27">
        <v>81134</v>
      </c>
      <c r="V5" s="27">
        <v>81193</v>
      </c>
      <c r="W5" s="27">
        <v>81784</v>
      </c>
      <c r="X5" s="27">
        <v>81903</v>
      </c>
      <c r="Y5" s="27">
        <v>81799</v>
      </c>
      <c r="Z5" s="27">
        <v>81214</v>
      </c>
      <c r="AA5" s="27">
        <v>82069</v>
      </c>
      <c r="AB5" s="27">
        <v>81899</v>
      </c>
      <c r="AC5" s="27">
        <v>81789</v>
      </c>
    </row>
    <row r="6" spans="1:29" x14ac:dyDescent="0.25">
      <c r="A6" t="s">
        <v>74</v>
      </c>
      <c r="B6" s="27">
        <v>81710</v>
      </c>
      <c r="C6" s="27">
        <v>81427</v>
      </c>
      <c r="D6" s="27">
        <v>81934</v>
      </c>
      <c r="E6" s="27">
        <v>81303</v>
      </c>
      <c r="F6" s="27">
        <v>80493</v>
      </c>
      <c r="G6" s="27">
        <v>80530</v>
      </c>
      <c r="H6" s="27">
        <v>80000</v>
      </c>
      <c r="I6" s="27">
        <v>79891</v>
      </c>
      <c r="J6" s="27">
        <v>79361</v>
      </c>
      <c r="K6" s="27">
        <v>80165</v>
      </c>
      <c r="L6" s="27">
        <v>80086</v>
      </c>
      <c r="M6" s="27">
        <v>80395</v>
      </c>
      <c r="N6" s="27">
        <v>81163</v>
      </c>
      <c r="O6" s="27">
        <v>81538</v>
      </c>
      <c r="P6" s="27">
        <v>82331</v>
      </c>
      <c r="Q6" s="27">
        <v>81641</v>
      </c>
      <c r="R6" s="27">
        <v>80761</v>
      </c>
      <c r="S6" s="27">
        <v>81030</v>
      </c>
      <c r="T6" s="27">
        <v>80662</v>
      </c>
      <c r="U6" s="27">
        <v>81134</v>
      </c>
      <c r="V6" s="27">
        <v>81193</v>
      </c>
      <c r="W6" s="27">
        <v>81784</v>
      </c>
      <c r="X6" s="27">
        <v>81903</v>
      </c>
      <c r="Y6" s="27">
        <v>81799</v>
      </c>
      <c r="Z6" s="27">
        <v>81214</v>
      </c>
      <c r="AA6" s="27">
        <v>82069</v>
      </c>
      <c r="AB6" s="27">
        <v>81899</v>
      </c>
      <c r="AC6" s="27">
        <v>81789</v>
      </c>
    </row>
    <row r="7" spans="1:29" x14ac:dyDescent="0.25">
      <c r="A7" t="s">
        <v>75</v>
      </c>
      <c r="B7" s="27">
        <v>305408</v>
      </c>
      <c r="C7" s="27">
        <v>305621</v>
      </c>
      <c r="D7" s="27">
        <v>307331</v>
      </c>
      <c r="E7" s="27">
        <v>305150</v>
      </c>
      <c r="F7" s="27">
        <v>302393</v>
      </c>
      <c r="G7" s="27">
        <v>302414</v>
      </c>
      <c r="H7" s="27">
        <v>302157</v>
      </c>
      <c r="I7" s="27">
        <v>301874</v>
      </c>
      <c r="J7" s="27">
        <v>301031</v>
      </c>
      <c r="K7" s="27">
        <v>305500</v>
      </c>
      <c r="L7" s="27">
        <v>306188</v>
      </c>
      <c r="M7" s="27">
        <v>308037</v>
      </c>
      <c r="N7" s="27">
        <v>308182</v>
      </c>
      <c r="O7" s="27">
        <v>309458</v>
      </c>
      <c r="P7" s="27">
        <v>312252</v>
      </c>
      <c r="Q7" s="27">
        <v>310754</v>
      </c>
      <c r="R7" s="27">
        <v>308487</v>
      </c>
      <c r="S7" s="27">
        <v>308438</v>
      </c>
      <c r="T7" s="27">
        <v>309574</v>
      </c>
      <c r="U7" s="27">
        <v>309532</v>
      </c>
      <c r="V7" s="27">
        <v>307576</v>
      </c>
      <c r="W7" s="27">
        <v>312248</v>
      </c>
      <c r="X7" s="27">
        <v>313517</v>
      </c>
      <c r="Y7" s="27">
        <v>313711</v>
      </c>
      <c r="Z7" s="27">
        <v>310742</v>
      </c>
      <c r="AA7" s="27">
        <v>312080</v>
      </c>
      <c r="AB7" s="27">
        <v>311801</v>
      </c>
      <c r="AC7" s="27">
        <v>310870</v>
      </c>
    </row>
    <row r="8" spans="1:29" x14ac:dyDescent="0.25">
      <c r="A8" t="s">
        <v>81</v>
      </c>
      <c r="B8" s="27">
        <v>16815</v>
      </c>
      <c r="C8" s="27">
        <v>16710</v>
      </c>
      <c r="D8" s="27">
        <v>17027</v>
      </c>
      <c r="E8" s="27">
        <v>16781</v>
      </c>
      <c r="F8" s="27">
        <v>16714</v>
      </c>
      <c r="G8" s="27">
        <v>16573</v>
      </c>
      <c r="H8" s="27">
        <v>16880</v>
      </c>
      <c r="I8" s="27">
        <v>16614</v>
      </c>
      <c r="J8" s="27">
        <v>16600</v>
      </c>
      <c r="K8" s="27">
        <v>16929</v>
      </c>
      <c r="L8" s="27">
        <v>16938</v>
      </c>
      <c r="M8" s="27">
        <v>16962</v>
      </c>
      <c r="N8" s="27">
        <v>16968</v>
      </c>
      <c r="O8" s="27">
        <v>17082</v>
      </c>
      <c r="P8" s="27">
        <v>17379</v>
      </c>
      <c r="Q8" s="27">
        <v>17048</v>
      </c>
      <c r="R8" s="27">
        <v>16947</v>
      </c>
      <c r="S8" s="27">
        <v>17022</v>
      </c>
      <c r="T8" s="27">
        <v>17320</v>
      </c>
      <c r="U8" s="27">
        <v>17012</v>
      </c>
      <c r="V8" s="27">
        <v>16888</v>
      </c>
      <c r="W8" s="27">
        <v>17251</v>
      </c>
      <c r="X8" s="27">
        <v>17322</v>
      </c>
      <c r="Y8" s="27">
        <v>17288</v>
      </c>
      <c r="Z8" s="27">
        <v>17007</v>
      </c>
      <c r="AA8" s="27">
        <v>17227</v>
      </c>
      <c r="AB8" s="27">
        <v>17304</v>
      </c>
      <c r="AC8" s="27">
        <v>17071</v>
      </c>
    </row>
    <row r="9" spans="1:29" x14ac:dyDescent="0.25">
      <c r="A9" t="s">
        <v>82</v>
      </c>
      <c r="B9" s="27">
        <v>190714</v>
      </c>
      <c r="C9" s="27">
        <v>191472</v>
      </c>
      <c r="D9" s="27">
        <v>193368</v>
      </c>
      <c r="E9" s="27">
        <v>193821</v>
      </c>
      <c r="F9" s="27">
        <v>197890</v>
      </c>
      <c r="G9" s="27">
        <v>204920</v>
      </c>
      <c r="H9" s="27">
        <v>207093</v>
      </c>
      <c r="I9" s="27">
        <v>205067</v>
      </c>
      <c r="J9" s="27">
        <v>198345</v>
      </c>
      <c r="K9" s="27">
        <v>195952</v>
      </c>
      <c r="L9" s="27">
        <v>192381</v>
      </c>
      <c r="M9" s="27">
        <v>193400</v>
      </c>
      <c r="N9" s="27">
        <v>192950</v>
      </c>
      <c r="O9" s="27">
        <v>193944</v>
      </c>
      <c r="P9" s="27">
        <v>196554</v>
      </c>
      <c r="Q9" s="27">
        <v>197031</v>
      </c>
      <c r="R9" s="27">
        <v>200579</v>
      </c>
      <c r="S9" s="27">
        <v>209578</v>
      </c>
      <c r="T9" s="27">
        <v>212842</v>
      </c>
      <c r="U9" s="27">
        <v>212300</v>
      </c>
      <c r="V9" s="27">
        <v>205763</v>
      </c>
      <c r="W9" s="27">
        <v>201618</v>
      </c>
      <c r="X9" s="27">
        <v>199250</v>
      </c>
      <c r="Y9" s="27">
        <v>198183</v>
      </c>
      <c r="Z9" s="27">
        <v>195682</v>
      </c>
      <c r="AA9" s="27">
        <v>197459</v>
      </c>
      <c r="AB9" s="27">
        <v>199349</v>
      </c>
      <c r="AC9" s="27">
        <v>200376</v>
      </c>
    </row>
    <row r="10" spans="1:29" x14ac:dyDescent="0.25">
      <c r="A10" t="s">
        <v>83</v>
      </c>
      <c r="B10" s="27">
        <v>109703</v>
      </c>
      <c r="C10" s="27">
        <v>109718</v>
      </c>
      <c r="D10" s="27">
        <v>110262</v>
      </c>
      <c r="E10" s="27">
        <v>111084</v>
      </c>
      <c r="F10" s="27">
        <v>112584</v>
      </c>
      <c r="G10" s="27">
        <v>116520</v>
      </c>
      <c r="H10" s="27">
        <v>117029</v>
      </c>
      <c r="I10" s="27">
        <v>116428</v>
      </c>
      <c r="J10" s="27">
        <v>112120</v>
      </c>
      <c r="K10" s="27">
        <v>111059</v>
      </c>
      <c r="L10" s="27">
        <v>109795</v>
      </c>
      <c r="M10" s="27">
        <v>109716</v>
      </c>
      <c r="N10" s="27">
        <v>110268</v>
      </c>
      <c r="O10" s="27">
        <v>110346</v>
      </c>
      <c r="P10" s="27">
        <v>111244</v>
      </c>
      <c r="Q10" s="27">
        <v>112957</v>
      </c>
      <c r="R10" s="27">
        <v>114276</v>
      </c>
      <c r="S10" s="27">
        <v>119132</v>
      </c>
      <c r="T10" s="27">
        <v>120816</v>
      </c>
      <c r="U10" s="27">
        <v>121246</v>
      </c>
      <c r="V10" s="27">
        <v>117164</v>
      </c>
      <c r="W10" s="27">
        <v>114357</v>
      </c>
      <c r="X10" s="27">
        <v>113420</v>
      </c>
      <c r="Y10" s="27">
        <v>112456</v>
      </c>
      <c r="Z10" s="27">
        <v>111317</v>
      </c>
      <c r="AA10" s="27">
        <v>112287</v>
      </c>
      <c r="AB10" s="27">
        <v>111934</v>
      </c>
      <c r="AC10" s="27">
        <v>113621</v>
      </c>
    </row>
    <row r="11" spans="1:29" x14ac:dyDescent="0.25">
      <c r="A11" t="s">
        <v>84</v>
      </c>
      <c r="B11" s="27">
        <v>109703</v>
      </c>
      <c r="C11" s="27">
        <v>109718</v>
      </c>
      <c r="D11" s="27">
        <v>110262</v>
      </c>
      <c r="E11" s="27">
        <v>111084</v>
      </c>
      <c r="F11" s="27">
        <v>112584</v>
      </c>
      <c r="G11" s="27">
        <v>116520</v>
      </c>
      <c r="H11" s="27">
        <v>117029</v>
      </c>
      <c r="I11" s="27">
        <v>116428</v>
      </c>
      <c r="J11" s="27">
        <v>112120</v>
      </c>
      <c r="K11" s="27">
        <v>111059</v>
      </c>
      <c r="L11" s="27">
        <v>109795</v>
      </c>
      <c r="M11" s="27">
        <v>109716</v>
      </c>
      <c r="N11" s="27">
        <v>110268</v>
      </c>
      <c r="O11" s="27">
        <v>110346</v>
      </c>
      <c r="P11" s="27">
        <v>111244</v>
      </c>
      <c r="Q11" s="27">
        <v>112957</v>
      </c>
      <c r="R11" s="27">
        <v>114276</v>
      </c>
      <c r="S11" s="27">
        <v>119132</v>
      </c>
      <c r="T11" s="27">
        <v>120816</v>
      </c>
      <c r="U11" s="27">
        <v>121246</v>
      </c>
      <c r="V11" s="27">
        <v>117164</v>
      </c>
      <c r="W11" s="27">
        <v>114357</v>
      </c>
      <c r="X11" s="27">
        <v>113420</v>
      </c>
      <c r="Y11" s="27">
        <v>112456</v>
      </c>
      <c r="Z11" s="27">
        <v>111317</v>
      </c>
      <c r="AA11" s="27">
        <v>112287</v>
      </c>
      <c r="AB11" s="27">
        <v>111934</v>
      </c>
      <c r="AC11" s="27">
        <v>113621</v>
      </c>
    </row>
    <row r="12" spans="1:29" x14ac:dyDescent="0.25">
      <c r="A12" t="s">
        <v>71</v>
      </c>
      <c r="B12" s="27">
        <v>34200</v>
      </c>
      <c r="C12" s="27">
        <v>34236</v>
      </c>
      <c r="D12" s="27">
        <v>34324</v>
      </c>
      <c r="E12" s="27">
        <v>34196</v>
      </c>
      <c r="F12" s="27">
        <v>33855</v>
      </c>
      <c r="G12" s="27">
        <v>34000</v>
      </c>
      <c r="H12" s="27">
        <v>33851</v>
      </c>
      <c r="I12" s="27">
        <v>33933</v>
      </c>
      <c r="J12" s="27">
        <v>33628</v>
      </c>
      <c r="K12" s="27">
        <v>34122</v>
      </c>
      <c r="L12" s="27">
        <v>34107</v>
      </c>
      <c r="M12" s="27">
        <v>34281</v>
      </c>
      <c r="N12" s="27">
        <v>34520</v>
      </c>
      <c r="O12" s="27">
        <v>34662</v>
      </c>
      <c r="P12" s="27">
        <v>34872</v>
      </c>
      <c r="Q12" s="27">
        <v>34783</v>
      </c>
      <c r="R12" s="27">
        <v>34702</v>
      </c>
      <c r="S12" s="27">
        <v>34971</v>
      </c>
      <c r="T12" s="27">
        <v>34868</v>
      </c>
      <c r="U12" s="27">
        <v>35030</v>
      </c>
      <c r="V12" s="27">
        <v>34570</v>
      </c>
      <c r="W12" s="27">
        <v>35127</v>
      </c>
      <c r="X12" s="27">
        <v>35157</v>
      </c>
      <c r="Y12" s="27">
        <v>35191</v>
      </c>
      <c r="Z12" s="27">
        <v>35039</v>
      </c>
      <c r="AA12" s="27">
        <v>35033</v>
      </c>
      <c r="AB12" s="27">
        <v>34961</v>
      </c>
      <c r="AC12" s="27">
        <v>34887</v>
      </c>
    </row>
    <row r="13" spans="1:29" x14ac:dyDescent="0.25">
      <c r="A13" t="s">
        <v>85</v>
      </c>
      <c r="B13" s="27">
        <v>388278</v>
      </c>
      <c r="C13" s="27">
        <v>388497</v>
      </c>
      <c r="D13" s="27">
        <v>390738</v>
      </c>
      <c r="E13" s="27">
        <v>388182</v>
      </c>
      <c r="F13" s="27">
        <v>386053</v>
      </c>
      <c r="G13" s="27">
        <v>386047</v>
      </c>
      <c r="H13" s="27">
        <v>386499</v>
      </c>
      <c r="I13" s="27">
        <v>386445</v>
      </c>
      <c r="J13" s="27">
        <v>385344</v>
      </c>
      <c r="K13" s="27">
        <v>391149</v>
      </c>
      <c r="L13" s="27">
        <v>390862</v>
      </c>
      <c r="M13" s="27">
        <v>393435</v>
      </c>
      <c r="N13" s="27">
        <v>393260</v>
      </c>
      <c r="O13" s="27">
        <v>395212</v>
      </c>
      <c r="P13" s="27">
        <v>398537</v>
      </c>
      <c r="Q13" s="27">
        <v>396203</v>
      </c>
      <c r="R13" s="27">
        <v>394393</v>
      </c>
      <c r="S13" s="27">
        <v>394238</v>
      </c>
      <c r="T13" s="27">
        <v>396296</v>
      </c>
      <c r="U13" s="27">
        <v>396018</v>
      </c>
      <c r="V13" s="27">
        <v>394050</v>
      </c>
      <c r="W13" s="27">
        <v>399457</v>
      </c>
      <c r="X13" s="27">
        <v>400298</v>
      </c>
      <c r="Y13" s="27">
        <v>400367</v>
      </c>
      <c r="Z13" s="27">
        <v>396548</v>
      </c>
      <c r="AA13" s="27">
        <v>398535</v>
      </c>
      <c r="AB13" s="27">
        <v>399239</v>
      </c>
      <c r="AC13" s="27">
        <v>398272</v>
      </c>
    </row>
    <row r="14" spans="1:29" x14ac:dyDescent="0.25">
      <c r="A14" t="s">
        <v>86</v>
      </c>
      <c r="B14" s="27">
        <v>305408</v>
      </c>
      <c r="C14" s="27">
        <v>305621</v>
      </c>
      <c r="D14" s="27">
        <v>307331</v>
      </c>
      <c r="E14" s="27">
        <v>305150</v>
      </c>
      <c r="F14" s="27">
        <v>302393</v>
      </c>
      <c r="G14" s="27">
        <v>302414</v>
      </c>
      <c r="H14" s="27">
        <v>302157</v>
      </c>
      <c r="I14" s="27">
        <v>301874</v>
      </c>
      <c r="J14" s="27">
        <v>301031</v>
      </c>
      <c r="K14" s="27">
        <v>305500</v>
      </c>
      <c r="L14" s="27">
        <v>306188</v>
      </c>
      <c r="M14" s="27">
        <v>308037</v>
      </c>
      <c r="N14" s="27">
        <v>308182</v>
      </c>
      <c r="O14" s="27">
        <v>309458</v>
      </c>
      <c r="P14" s="27">
        <v>312252</v>
      </c>
      <c r="Q14" s="27">
        <v>310754</v>
      </c>
      <c r="R14" s="27">
        <v>308487</v>
      </c>
      <c r="S14" s="27">
        <v>308438</v>
      </c>
      <c r="T14" s="27">
        <v>309574</v>
      </c>
      <c r="U14" s="27">
        <v>309532</v>
      </c>
      <c r="V14" s="27">
        <v>307576</v>
      </c>
      <c r="W14" s="27">
        <v>312248</v>
      </c>
      <c r="X14" s="27">
        <v>313517</v>
      </c>
      <c r="Y14" s="27">
        <v>313711</v>
      </c>
      <c r="Z14" s="27">
        <v>310742</v>
      </c>
      <c r="AA14" s="27">
        <v>312080</v>
      </c>
      <c r="AB14" s="27">
        <v>311801</v>
      </c>
      <c r="AC14" s="27">
        <v>310870</v>
      </c>
    </row>
    <row r="15" spans="1:29" x14ac:dyDescent="0.25"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</row>
    <row r="16" spans="1:29" x14ac:dyDescent="0.25"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</row>
    <row r="17" spans="2:28" x14ac:dyDescent="0.25"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</row>
    <row r="18" spans="2:28" x14ac:dyDescent="0.25"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</row>
    <row r="19" spans="2:28" x14ac:dyDescent="0.25"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</row>
    <row r="20" spans="2:28" x14ac:dyDescent="0.25"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</row>
    <row r="21" spans="2:28" x14ac:dyDescent="0.25"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</row>
    <row r="22" spans="2:28" x14ac:dyDescent="0.25"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</row>
    <row r="23" spans="2:28" x14ac:dyDescent="0.25"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</row>
    <row r="24" spans="2:28" x14ac:dyDescent="0.25"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</row>
    <row r="25" spans="2:28" x14ac:dyDescent="0.25"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</row>
    <row r="26" spans="2:28" x14ac:dyDescent="0.25"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</row>
    <row r="27" spans="2:28" x14ac:dyDescent="0.25"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</row>
    <row r="28" spans="2:28" x14ac:dyDescent="0.25"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</row>
    <row r="29" spans="2:28" x14ac:dyDescent="0.25"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</row>
    <row r="30" spans="2:28" x14ac:dyDescent="0.25"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</row>
    <row r="31" spans="2:28" x14ac:dyDescent="0.25"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</row>
    <row r="32" spans="2:28" x14ac:dyDescent="0.25"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</row>
    <row r="33" spans="2:28" x14ac:dyDescent="0.25"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</row>
    <row r="34" spans="2:28" x14ac:dyDescent="0.25"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</row>
    <row r="35" spans="2:28" x14ac:dyDescent="0.25"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</row>
    <row r="36" spans="2:28" x14ac:dyDescent="0.25"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</row>
    <row r="37" spans="2:28" x14ac:dyDescent="0.25"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</row>
    <row r="38" spans="2:28" x14ac:dyDescent="0.25"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</row>
    <row r="39" spans="2:28" x14ac:dyDescent="0.25"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</row>
    <row r="40" spans="2:28" x14ac:dyDescent="0.25"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</row>
    <row r="41" spans="2:28" x14ac:dyDescent="0.25"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</row>
    <row r="42" spans="2:28" x14ac:dyDescent="0.25"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</row>
    <row r="43" spans="2:28" x14ac:dyDescent="0.25"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</row>
    <row r="44" spans="2:28" x14ac:dyDescent="0.25"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</row>
    <row r="45" spans="2:28" x14ac:dyDescent="0.25"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</row>
    <row r="46" spans="2:28" x14ac:dyDescent="0.25"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</row>
    <row r="47" spans="2:28" x14ac:dyDescent="0.25"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</row>
    <row r="48" spans="2:28" x14ac:dyDescent="0.25"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</row>
    <row r="49" spans="2:28" x14ac:dyDescent="0.25"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</row>
    <row r="50" spans="2:28" x14ac:dyDescent="0.25"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</row>
    <row r="51" spans="2:28" x14ac:dyDescent="0.25"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</row>
    <row r="52" spans="2:28" x14ac:dyDescent="0.25"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</row>
    <row r="53" spans="2:28" x14ac:dyDescent="0.25"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</row>
    <row r="54" spans="2:28" x14ac:dyDescent="0.25"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</row>
    <row r="55" spans="2:28" x14ac:dyDescent="0.25"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</row>
    <row r="56" spans="2:28" x14ac:dyDescent="0.25"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</row>
    <row r="57" spans="2:28" x14ac:dyDescent="0.25"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</row>
    <row r="58" spans="2:28" x14ac:dyDescent="0.25"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</row>
    <row r="59" spans="2:28" x14ac:dyDescent="0.25"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</row>
    <row r="60" spans="2:28" x14ac:dyDescent="0.25"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</row>
    <row r="61" spans="2:28" x14ac:dyDescent="0.25"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</row>
    <row r="62" spans="2:28" x14ac:dyDescent="0.25"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</row>
    <row r="63" spans="2:28" x14ac:dyDescent="0.25"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</row>
    <row r="64" spans="2:28" x14ac:dyDescent="0.25"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</row>
    <row r="65" spans="2:28" x14ac:dyDescent="0.25"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</row>
    <row r="66" spans="2:28" x14ac:dyDescent="0.25"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</row>
    <row r="67" spans="2:28" x14ac:dyDescent="0.25"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</row>
    <row r="68" spans="2:28" x14ac:dyDescent="0.25"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</row>
    <row r="69" spans="2:28" x14ac:dyDescent="0.25"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</row>
    <row r="70" spans="2:28" x14ac:dyDescent="0.25"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</row>
    <row r="71" spans="2:28" x14ac:dyDescent="0.25"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</row>
    <row r="72" spans="2:28" x14ac:dyDescent="0.25"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</row>
    <row r="73" spans="2:28" x14ac:dyDescent="0.25"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</row>
    <row r="74" spans="2:28" x14ac:dyDescent="0.25"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</row>
    <row r="75" spans="2:28" x14ac:dyDescent="0.25"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</row>
    <row r="76" spans="2:28" x14ac:dyDescent="0.25"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</row>
    <row r="77" spans="2:28" x14ac:dyDescent="0.25"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</row>
    <row r="78" spans="2:28" x14ac:dyDescent="0.25"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</row>
    <row r="79" spans="2:28" x14ac:dyDescent="0.25"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</row>
    <row r="80" spans="2:28" x14ac:dyDescent="0.25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</row>
    <row r="81" spans="2:28" x14ac:dyDescent="0.25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</row>
    <row r="82" spans="2:28" x14ac:dyDescent="0.25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</row>
    <row r="83" spans="2:28" x14ac:dyDescent="0.25"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</row>
    <row r="84" spans="2:28" x14ac:dyDescent="0.25"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</row>
    <row r="85" spans="2:28" x14ac:dyDescent="0.25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</row>
    <row r="86" spans="2:28" x14ac:dyDescent="0.25"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</row>
    <row r="87" spans="2:28" x14ac:dyDescent="0.25"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</row>
    <row r="88" spans="2:28" x14ac:dyDescent="0.25"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</row>
    <row r="89" spans="2:28" x14ac:dyDescent="0.25"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</row>
    <row r="90" spans="2:28" x14ac:dyDescent="0.25"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</row>
    <row r="91" spans="2:28" x14ac:dyDescent="0.25"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</row>
    <row r="92" spans="2:28" x14ac:dyDescent="0.25"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</row>
    <row r="93" spans="2:28" x14ac:dyDescent="0.25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</row>
    <row r="94" spans="2:28" x14ac:dyDescent="0.25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</row>
    <row r="95" spans="2:28" x14ac:dyDescent="0.25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</row>
    <row r="96" spans="2:28" x14ac:dyDescent="0.25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</row>
    <row r="97" spans="2:28" x14ac:dyDescent="0.25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</row>
    <row r="98" spans="2:28" x14ac:dyDescent="0.25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</row>
    <row r="99" spans="2:28" x14ac:dyDescent="0.25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</row>
    <row r="100" spans="2:28" x14ac:dyDescent="0.25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</row>
    <row r="101" spans="2:28" x14ac:dyDescent="0.25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</row>
    <row r="102" spans="2:28" x14ac:dyDescent="0.25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</row>
    <row r="103" spans="2:28" x14ac:dyDescent="0.25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</row>
    <row r="104" spans="2:28" x14ac:dyDescent="0.25"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</row>
    <row r="105" spans="2:28" x14ac:dyDescent="0.25"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</row>
    <row r="106" spans="2:28" x14ac:dyDescent="0.25">
      <c r="B106" s="27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</row>
    <row r="107" spans="2:28" x14ac:dyDescent="0.25"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</row>
    <row r="108" spans="2:28" x14ac:dyDescent="0.25">
      <c r="B108" s="27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</row>
    <row r="109" spans="2:28" x14ac:dyDescent="0.25"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</row>
    <row r="110" spans="2:28" x14ac:dyDescent="0.25">
      <c r="B110" s="27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</row>
    <row r="111" spans="2:28" x14ac:dyDescent="0.25">
      <c r="B111" s="27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</row>
    <row r="112" spans="2:28" x14ac:dyDescent="0.25"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</row>
    <row r="113" spans="2:28" x14ac:dyDescent="0.25">
      <c r="B113" s="27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</row>
    <row r="114" spans="2:28" x14ac:dyDescent="0.25">
      <c r="B114" s="27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</row>
    <row r="115" spans="2:28" x14ac:dyDescent="0.25">
      <c r="B115" s="27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</row>
    <row r="116" spans="2:28" x14ac:dyDescent="0.25">
      <c r="B116" s="27"/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</row>
    <row r="117" spans="2:28" x14ac:dyDescent="0.25">
      <c r="B117" s="27"/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</row>
    <row r="118" spans="2:28" x14ac:dyDescent="0.25">
      <c r="B118" s="27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</row>
    <row r="119" spans="2:28" x14ac:dyDescent="0.25"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</row>
    <row r="120" spans="2:28" x14ac:dyDescent="0.25">
      <c r="B120" s="27"/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</row>
    <row r="121" spans="2:28" x14ac:dyDescent="0.25">
      <c r="B121" s="27"/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</row>
    <row r="122" spans="2:28" x14ac:dyDescent="0.25">
      <c r="B122" s="27"/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</row>
    <row r="123" spans="2:28" x14ac:dyDescent="0.25">
      <c r="B123" s="27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</row>
    <row r="124" spans="2:28" x14ac:dyDescent="0.25">
      <c r="B124" s="27"/>
      <c r="C124" s="27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</row>
    <row r="125" spans="2:28" x14ac:dyDescent="0.25">
      <c r="B125" s="27"/>
      <c r="C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</row>
    <row r="126" spans="2:28" x14ac:dyDescent="0.25">
      <c r="B126" s="27"/>
      <c r="C126" s="27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</row>
    <row r="127" spans="2:28" x14ac:dyDescent="0.25">
      <c r="B127" s="27"/>
      <c r="C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</row>
    <row r="128" spans="2:28" x14ac:dyDescent="0.25">
      <c r="B128" s="27"/>
      <c r="C128" s="27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</row>
    <row r="129" spans="2:28" x14ac:dyDescent="0.25"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</row>
    <row r="130" spans="2:28" x14ac:dyDescent="0.25">
      <c r="B130" s="27"/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</row>
    <row r="131" spans="2:28" x14ac:dyDescent="0.25">
      <c r="B131" s="27"/>
      <c r="C131" s="27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</row>
    <row r="132" spans="2:28" x14ac:dyDescent="0.25">
      <c r="B132" s="27"/>
      <c r="C132" s="27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</row>
    <row r="133" spans="2:28" x14ac:dyDescent="0.25">
      <c r="B133" s="27"/>
      <c r="C133" s="27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</row>
    <row r="134" spans="2:28" x14ac:dyDescent="0.25">
      <c r="B134" s="27"/>
      <c r="C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</row>
    <row r="135" spans="2:28" x14ac:dyDescent="0.25">
      <c r="B135" s="27"/>
      <c r="C135" s="27"/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</row>
    <row r="136" spans="2:28" x14ac:dyDescent="0.25">
      <c r="B136" s="27"/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</row>
    <row r="137" spans="2:28" x14ac:dyDescent="0.25">
      <c r="B137" s="27"/>
      <c r="C137" s="27"/>
      <c r="D137" s="27"/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</row>
    <row r="138" spans="2:28" x14ac:dyDescent="0.25"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</row>
    <row r="139" spans="2:28" x14ac:dyDescent="0.25">
      <c r="B139" s="27"/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</row>
    <row r="140" spans="2:28" x14ac:dyDescent="0.25"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</row>
    <row r="141" spans="2:28" x14ac:dyDescent="0.25"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</row>
    <row r="142" spans="2:28" x14ac:dyDescent="0.25">
      <c r="B142" s="27"/>
      <c r="C142" s="27"/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</row>
    <row r="143" spans="2:28" x14ac:dyDescent="0.25">
      <c r="B143" s="27"/>
      <c r="C143" s="27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</row>
    <row r="144" spans="2:28" x14ac:dyDescent="0.25">
      <c r="B144" s="27"/>
      <c r="C144" s="27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</row>
    <row r="145" spans="2:28" x14ac:dyDescent="0.25">
      <c r="B145" s="27"/>
      <c r="C145" s="27"/>
      <c r="D145" s="27"/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</row>
    <row r="146" spans="2:28" x14ac:dyDescent="0.25">
      <c r="B146" s="27"/>
      <c r="C146" s="27"/>
      <c r="D146" s="27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</row>
    <row r="147" spans="2:28" x14ac:dyDescent="0.25">
      <c r="B147" s="27"/>
      <c r="C147" s="27"/>
      <c r="D147" s="27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</row>
    <row r="148" spans="2:28" x14ac:dyDescent="0.25"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</row>
    <row r="149" spans="2:28" x14ac:dyDescent="0.25">
      <c r="B149" s="27"/>
      <c r="C149" s="27"/>
      <c r="D149" s="27"/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</row>
    <row r="150" spans="2:28" x14ac:dyDescent="0.25">
      <c r="B150" s="27"/>
      <c r="C150" s="27"/>
      <c r="D150" s="27"/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</row>
    <row r="151" spans="2:28" x14ac:dyDescent="0.25">
      <c r="B151" s="27"/>
      <c r="C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</row>
    <row r="152" spans="2:28" x14ac:dyDescent="0.25"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</row>
    <row r="153" spans="2:28" x14ac:dyDescent="0.25">
      <c r="B153" s="27"/>
      <c r="C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</row>
    <row r="154" spans="2:28" x14ac:dyDescent="0.25">
      <c r="B154" s="27"/>
      <c r="C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</row>
    <row r="155" spans="2:28" x14ac:dyDescent="0.25">
      <c r="B155" s="27"/>
      <c r="C155" s="27"/>
      <c r="D155" s="27"/>
      <c r="E155" s="27"/>
      <c r="F155" s="27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</row>
    <row r="156" spans="2:28" x14ac:dyDescent="0.25">
      <c r="B156" s="27"/>
      <c r="C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</row>
    <row r="157" spans="2:28" x14ac:dyDescent="0.25">
      <c r="B157" s="27"/>
      <c r="C157" s="27"/>
      <c r="D157" s="27"/>
      <c r="E157" s="27"/>
      <c r="F157" s="27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</row>
    <row r="158" spans="2:28" x14ac:dyDescent="0.25">
      <c r="B158" s="27"/>
      <c r="C158" s="27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</row>
    <row r="159" spans="2:28" x14ac:dyDescent="0.25">
      <c r="B159" s="27"/>
      <c r="C159" s="27"/>
      <c r="D159" s="27"/>
      <c r="E159" s="27"/>
      <c r="F159" s="27"/>
      <c r="G159" s="27"/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</row>
    <row r="160" spans="2:28" x14ac:dyDescent="0.25">
      <c r="B160" s="27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</row>
    <row r="161" spans="2:28" x14ac:dyDescent="0.25">
      <c r="B161" s="27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</row>
    <row r="162" spans="2:28" x14ac:dyDescent="0.25">
      <c r="B162" s="27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</row>
    <row r="163" spans="2:28" x14ac:dyDescent="0.25">
      <c r="B163" s="27"/>
      <c r="C163" s="27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</row>
    <row r="164" spans="2:28" x14ac:dyDescent="0.25">
      <c r="B164" s="27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</row>
    <row r="165" spans="2:28" x14ac:dyDescent="0.25">
      <c r="B165" s="27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</row>
    <row r="166" spans="2:28" x14ac:dyDescent="0.25">
      <c r="B166" s="27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</row>
    <row r="167" spans="2:28" x14ac:dyDescent="0.25">
      <c r="B167" s="27"/>
      <c r="C167" s="27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</row>
    <row r="168" spans="2:28" x14ac:dyDescent="0.25">
      <c r="B168" s="27"/>
      <c r="C168" s="27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</row>
    <row r="169" spans="2:28" x14ac:dyDescent="0.25">
      <c r="B169" s="27"/>
      <c r="C169" s="27"/>
      <c r="D169" s="27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</row>
    <row r="170" spans="2:28" x14ac:dyDescent="0.25">
      <c r="B170" s="27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</row>
    <row r="171" spans="2:28" x14ac:dyDescent="0.25">
      <c r="B171" s="27"/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</row>
    <row r="172" spans="2:28" x14ac:dyDescent="0.25"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</row>
  </sheetData>
  <phoneticPr fontId="0" type="noConversion"/>
  <hyperlinks>
    <hyperlink ref="A2" r:id="rId1" xr:uid="{00000000-0004-0000-0200-000000000000}"/>
  </hyperlinks>
  <pageMargins left="0.75" right="0.75" top="1" bottom="1" header="0.5" footer="0.5"/>
  <pageSetup orientation="portrait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86"/>
  <sheetViews>
    <sheetView zoomScale="80" zoomScaleNormal="80" workbookViewId="0"/>
  </sheetViews>
  <sheetFormatPr defaultRowHeight="13.2" x14ac:dyDescent="0.25"/>
  <cols>
    <col min="1" max="1" width="65.5546875" bestFit="1" customWidth="1"/>
    <col min="2" max="7" width="9.33203125" bestFit="1" customWidth="1"/>
    <col min="8" max="8" width="10.44140625" customWidth="1"/>
  </cols>
  <sheetData>
    <row r="1" spans="1:17" ht="13.8" x14ac:dyDescent="0.25">
      <c r="A1" s="6" t="s">
        <v>3</v>
      </c>
      <c r="B1" s="7">
        <f>'Step 1'!B2</f>
        <v>44562</v>
      </c>
      <c r="C1" s="7">
        <f>'Step 1'!C2</f>
        <v>44593</v>
      </c>
      <c r="D1" s="7">
        <f>'Step 1'!D2</f>
        <v>44621</v>
      </c>
      <c r="E1" s="7">
        <f>'Step 1'!E2</f>
        <v>44652</v>
      </c>
      <c r="F1" s="7">
        <f>'Step 1'!F2</f>
        <v>44682</v>
      </c>
      <c r="Q1" s="7"/>
    </row>
    <row r="2" spans="1:17" ht="13.8" x14ac:dyDescent="0.25">
      <c r="A2" s="8" t="s">
        <v>1</v>
      </c>
      <c r="B2" s="7">
        <f>'Step 1'!Y2</f>
        <v>45261</v>
      </c>
      <c r="C2" s="7">
        <f>'Step 1'!Z2</f>
        <v>45292</v>
      </c>
      <c r="D2" s="7">
        <f>'Step 1'!AA2</f>
        <v>45323</v>
      </c>
      <c r="E2" s="7">
        <f>'Step 1'!AB2</f>
        <v>45352</v>
      </c>
      <c r="F2" s="7">
        <f>'Step 1'!AC2</f>
        <v>45383</v>
      </c>
      <c r="Q2" s="7"/>
    </row>
    <row r="3" spans="1:17" x14ac:dyDescent="0.25">
      <c r="A3" t="s">
        <v>79</v>
      </c>
      <c r="B3" s="27">
        <f>SUM('Step 1'!B3:Y3)</f>
        <v>12044765</v>
      </c>
      <c r="C3" s="27">
        <f>SUM('Step 1'!C3:Z3)</f>
        <v>12051217</v>
      </c>
      <c r="D3" s="27">
        <f>SUM('Step 1'!D3:AA3)</f>
        <v>12060888</v>
      </c>
      <c r="E3" s="27">
        <f>SUM('Step 1'!E3:AB3)</f>
        <v>12066995</v>
      </c>
      <c r="F3" s="27">
        <f>SUM('Step 1'!F3:AC3)</f>
        <v>12075739</v>
      </c>
      <c r="Q3" s="27"/>
    </row>
    <row r="4" spans="1:17" x14ac:dyDescent="0.25">
      <c r="A4" t="s">
        <v>70</v>
      </c>
      <c r="B4" s="27">
        <f>SUM('Step 1'!B4:Y4)</f>
        <v>380563</v>
      </c>
      <c r="C4" s="27">
        <f>SUM('Step 1'!C4:Z4)</f>
        <v>380354</v>
      </c>
      <c r="D4" s="27">
        <f>SUM('Step 1'!D4:AA4)</f>
        <v>380462</v>
      </c>
      <c r="E4" s="27">
        <f>SUM('Step 1'!E4:AB4)</f>
        <v>380468</v>
      </c>
      <c r="F4" s="27">
        <f>SUM('Step 1'!F4:AC4)</f>
        <v>380568</v>
      </c>
      <c r="Q4" s="27"/>
    </row>
    <row r="5" spans="1:17" x14ac:dyDescent="0.25">
      <c r="A5" t="s">
        <v>80</v>
      </c>
      <c r="B5" s="27">
        <f>SUM('Step 1'!B5:Y5)</f>
        <v>1944234</v>
      </c>
      <c r="C5" s="27">
        <f>SUM('Step 1'!C5:Z5)</f>
        <v>1943738</v>
      </c>
      <c r="D5" s="27">
        <f>SUM('Step 1'!D5:AA5)</f>
        <v>1944380</v>
      </c>
      <c r="E5" s="27">
        <f>SUM('Step 1'!E5:AB5)</f>
        <v>1944345</v>
      </c>
      <c r="F5" s="27">
        <f>SUM('Step 1'!F5:AC5)</f>
        <v>1944831</v>
      </c>
      <c r="Q5" s="27"/>
    </row>
    <row r="6" spans="1:17" x14ac:dyDescent="0.25">
      <c r="A6" t="s">
        <v>74</v>
      </c>
      <c r="B6" s="27">
        <f>SUM('Step 1'!B6:Y6)</f>
        <v>1944234</v>
      </c>
      <c r="C6" s="27">
        <f>SUM('Step 1'!C6:Z6)</f>
        <v>1943738</v>
      </c>
      <c r="D6" s="27">
        <f>SUM('Step 1'!D6:AA6)</f>
        <v>1944380</v>
      </c>
      <c r="E6" s="27">
        <f>SUM('Step 1'!E6:AB6)</f>
        <v>1944345</v>
      </c>
      <c r="F6" s="27">
        <f>SUM('Step 1'!F6:AC6)</f>
        <v>1944831</v>
      </c>
      <c r="Q6" s="27"/>
    </row>
    <row r="7" spans="1:17" x14ac:dyDescent="0.25">
      <c r="A7" t="s">
        <v>75</v>
      </c>
      <c r="B7" s="27">
        <f>SUM('Step 1'!B7:Y7)</f>
        <v>7376833</v>
      </c>
      <c r="C7" s="27">
        <f>SUM('Step 1'!C7:Z7)</f>
        <v>7382167</v>
      </c>
      <c r="D7" s="27">
        <f>SUM('Step 1'!D7:AA7)</f>
        <v>7388626</v>
      </c>
      <c r="E7" s="27">
        <f>SUM('Step 1'!E7:AB7)</f>
        <v>7393096</v>
      </c>
      <c r="F7" s="27">
        <f>SUM('Step 1'!F7:AC7)</f>
        <v>7398816</v>
      </c>
      <c r="Q7" s="27"/>
    </row>
    <row r="8" spans="1:17" x14ac:dyDescent="0.25">
      <c r="A8" t="s">
        <v>81</v>
      </c>
      <c r="B8" s="27">
        <f>SUM('Step 1'!B8:Y8)</f>
        <v>407070</v>
      </c>
      <c r="C8" s="27">
        <f>SUM('Step 1'!C8:Z8)</f>
        <v>407262</v>
      </c>
      <c r="D8" s="27">
        <f>SUM('Step 1'!D8:AA8)</f>
        <v>407779</v>
      </c>
      <c r="E8" s="27">
        <f>SUM('Step 1'!E8:AB8)</f>
        <v>408056</v>
      </c>
      <c r="F8" s="27">
        <f>SUM('Step 1'!F8:AC8)</f>
        <v>408346</v>
      </c>
      <c r="Q8" s="27"/>
    </row>
    <row r="9" spans="1:17" x14ac:dyDescent="0.25">
      <c r="A9" t="s">
        <v>82</v>
      </c>
      <c r="B9" s="27">
        <f>SUM('Step 1'!B9:Y9)</f>
        <v>4785015</v>
      </c>
      <c r="C9" s="27">
        <f>SUM('Step 1'!C9:Z9)</f>
        <v>4789983</v>
      </c>
      <c r="D9" s="27">
        <f>SUM('Step 1'!D9:AA9)</f>
        <v>4795970</v>
      </c>
      <c r="E9" s="27">
        <f>SUM('Step 1'!E9:AB9)</f>
        <v>4801951</v>
      </c>
      <c r="F9" s="27">
        <f>SUM('Step 1'!F9:AC9)</f>
        <v>4808506</v>
      </c>
      <c r="Q9" s="27"/>
    </row>
    <row r="10" spans="1:17" x14ac:dyDescent="0.25">
      <c r="A10" t="s">
        <v>83</v>
      </c>
      <c r="B10" s="27">
        <f>SUM('Step 1'!B10:Y10)</f>
        <v>2723700</v>
      </c>
      <c r="C10" s="27">
        <f>SUM('Step 1'!C10:Z10)</f>
        <v>2725314</v>
      </c>
      <c r="D10" s="27">
        <f>SUM('Step 1'!D10:AA10)</f>
        <v>2727883</v>
      </c>
      <c r="E10" s="27">
        <f>SUM('Step 1'!E10:AB10)</f>
        <v>2729555</v>
      </c>
      <c r="F10" s="27">
        <f>SUM('Step 1'!F10:AC10)</f>
        <v>2732092</v>
      </c>
      <c r="Q10" s="27"/>
    </row>
    <row r="11" spans="1:17" x14ac:dyDescent="0.25">
      <c r="A11" t="s">
        <v>84</v>
      </c>
      <c r="B11" s="27">
        <f>SUM('Step 1'!B11:Y11)</f>
        <v>2723700</v>
      </c>
      <c r="C11" s="27">
        <f>SUM('Step 1'!C11:Z11)</f>
        <v>2725314</v>
      </c>
      <c r="D11" s="27">
        <f>SUM('Step 1'!D11:AA11)</f>
        <v>2727883</v>
      </c>
      <c r="E11" s="27">
        <f>SUM('Step 1'!E11:AB11)</f>
        <v>2729555</v>
      </c>
      <c r="F11" s="27">
        <f>SUM('Step 1'!F11:AC11)</f>
        <v>2732092</v>
      </c>
      <c r="Q11" s="27"/>
    </row>
    <row r="12" spans="1:17" x14ac:dyDescent="0.25">
      <c r="A12" t="s">
        <v>71</v>
      </c>
      <c r="B12" s="27">
        <f>SUM('Step 1'!B12:Y12)</f>
        <v>827186</v>
      </c>
      <c r="C12" s="27">
        <f>SUM('Step 1'!C12:Z12)</f>
        <v>828025</v>
      </c>
      <c r="D12" s="27">
        <f>SUM('Step 1'!D12:AA12)</f>
        <v>828822</v>
      </c>
      <c r="E12" s="27">
        <f>SUM('Step 1'!E12:AB12)</f>
        <v>829459</v>
      </c>
      <c r="F12" s="27">
        <f>SUM('Step 1'!F12:AC12)</f>
        <v>830150</v>
      </c>
      <c r="Q12" s="27"/>
    </row>
    <row r="13" spans="1:17" x14ac:dyDescent="0.25">
      <c r="A13" t="s">
        <v>85</v>
      </c>
      <c r="B13" s="27">
        <f>SUM('Step 1'!B13:Y13)</f>
        <v>9419858</v>
      </c>
      <c r="C13" s="27">
        <f>SUM('Step 1'!C13:Z13)</f>
        <v>9428128</v>
      </c>
      <c r="D13" s="27">
        <f>SUM('Step 1'!D13:AA13)</f>
        <v>9438166</v>
      </c>
      <c r="E13" s="27">
        <f>SUM('Step 1'!E13:AB13)</f>
        <v>9446667</v>
      </c>
      <c r="F13" s="27">
        <f>SUM('Step 1'!F13:AC13)</f>
        <v>9456757</v>
      </c>
      <c r="Q13" s="27"/>
    </row>
    <row r="14" spans="1:17" x14ac:dyDescent="0.25">
      <c r="A14" t="s">
        <v>86</v>
      </c>
      <c r="B14" s="27">
        <f>SUM('Step 1'!B14:Y14)</f>
        <v>7376833</v>
      </c>
      <c r="C14" s="27">
        <f>SUM('Step 1'!C14:Z14)</f>
        <v>7382167</v>
      </c>
      <c r="D14" s="27">
        <f>SUM('Step 1'!D14:AA14)</f>
        <v>7388626</v>
      </c>
      <c r="E14" s="27">
        <f>SUM('Step 1'!E14:AB14)</f>
        <v>7393096</v>
      </c>
      <c r="F14" s="27">
        <f>SUM('Step 1'!F14:AC14)</f>
        <v>7398816</v>
      </c>
      <c r="Q14" s="27"/>
    </row>
    <row r="15" spans="1:17" x14ac:dyDescent="0.25">
      <c r="B15" s="27"/>
      <c r="C15" s="27"/>
      <c r="D15" s="27"/>
      <c r="E15" s="27"/>
      <c r="Q15" s="27"/>
    </row>
    <row r="16" spans="1:17" x14ac:dyDescent="0.25">
      <c r="B16" s="27"/>
      <c r="C16" s="27"/>
      <c r="D16" s="27"/>
      <c r="E16" s="27"/>
      <c r="Q16" s="27"/>
    </row>
    <row r="17" spans="2:17" x14ac:dyDescent="0.25">
      <c r="B17" s="27"/>
      <c r="C17" s="27"/>
      <c r="D17" s="27"/>
      <c r="E17" s="27"/>
      <c r="Q17" s="27"/>
    </row>
    <row r="18" spans="2:17" x14ac:dyDescent="0.25">
      <c r="B18" s="27"/>
      <c r="C18" s="27"/>
      <c r="D18" s="27"/>
      <c r="E18" s="27"/>
      <c r="Q18" s="27"/>
    </row>
    <row r="19" spans="2:17" x14ac:dyDescent="0.25">
      <c r="B19" s="27"/>
      <c r="C19" s="27"/>
      <c r="D19" s="27"/>
      <c r="E19" s="27"/>
      <c r="Q19" s="27"/>
    </row>
    <row r="20" spans="2:17" x14ac:dyDescent="0.25">
      <c r="B20" s="27"/>
      <c r="C20" s="27"/>
      <c r="D20" s="27"/>
      <c r="E20" s="27"/>
      <c r="Q20" s="27"/>
    </row>
    <row r="21" spans="2:17" x14ac:dyDescent="0.25">
      <c r="B21" s="27"/>
      <c r="C21" s="27"/>
      <c r="D21" s="27"/>
      <c r="E21" s="27"/>
      <c r="Q21" s="27"/>
    </row>
    <row r="22" spans="2:17" x14ac:dyDescent="0.25">
      <c r="B22" s="27"/>
      <c r="C22" s="27"/>
      <c r="D22" s="27"/>
      <c r="E22" s="27"/>
      <c r="Q22" s="27"/>
    </row>
    <row r="23" spans="2:17" x14ac:dyDescent="0.25">
      <c r="B23" s="27"/>
      <c r="C23" s="27"/>
      <c r="D23" s="27"/>
      <c r="E23" s="27"/>
      <c r="Q23" s="27"/>
    </row>
    <row r="24" spans="2:17" x14ac:dyDescent="0.25">
      <c r="B24" s="27"/>
      <c r="C24" s="27"/>
      <c r="D24" s="27"/>
      <c r="E24" s="27"/>
      <c r="Q24" s="27"/>
    </row>
    <row r="25" spans="2:17" x14ac:dyDescent="0.25">
      <c r="B25" s="27"/>
      <c r="C25" s="27"/>
      <c r="D25" s="27"/>
      <c r="E25" s="27"/>
      <c r="Q25" s="27"/>
    </row>
    <row r="26" spans="2:17" x14ac:dyDescent="0.25">
      <c r="B26" s="27"/>
      <c r="C26" s="27"/>
      <c r="D26" s="27"/>
      <c r="E26" s="27"/>
      <c r="Q26" s="27"/>
    </row>
    <row r="27" spans="2:17" x14ac:dyDescent="0.25">
      <c r="B27" s="27"/>
      <c r="C27" s="27"/>
      <c r="D27" s="27"/>
      <c r="E27" s="27"/>
      <c r="Q27" s="27"/>
    </row>
    <row r="28" spans="2:17" x14ac:dyDescent="0.25">
      <c r="B28" s="27"/>
      <c r="C28" s="27"/>
      <c r="D28" s="27"/>
      <c r="E28" s="27"/>
      <c r="Q28" s="27"/>
    </row>
    <row r="29" spans="2:17" x14ac:dyDescent="0.25">
      <c r="B29" s="27"/>
      <c r="C29" s="27"/>
      <c r="D29" s="27"/>
      <c r="E29" s="27"/>
      <c r="Q29" s="27"/>
    </row>
    <row r="30" spans="2:17" x14ac:dyDescent="0.25">
      <c r="B30" s="27"/>
      <c r="C30" s="27"/>
      <c r="D30" s="27"/>
      <c r="E30" s="27"/>
      <c r="Q30" s="27"/>
    </row>
    <row r="31" spans="2:17" x14ac:dyDescent="0.25">
      <c r="B31" s="27"/>
      <c r="C31" s="27"/>
      <c r="D31" s="27"/>
      <c r="E31" s="27"/>
      <c r="Q31" s="27"/>
    </row>
    <row r="32" spans="2:17" x14ac:dyDescent="0.25">
      <c r="B32" s="27"/>
      <c r="C32" s="27"/>
      <c r="D32" s="27"/>
      <c r="E32" s="27"/>
      <c r="Q32" s="27"/>
    </row>
    <row r="33" spans="2:17" x14ac:dyDescent="0.25">
      <c r="B33" s="27"/>
      <c r="C33" s="27"/>
      <c r="D33" s="27"/>
      <c r="E33" s="27"/>
      <c r="Q33" s="27"/>
    </row>
    <row r="34" spans="2:17" x14ac:dyDescent="0.25">
      <c r="B34" s="27"/>
      <c r="C34" s="27"/>
      <c r="D34" s="27"/>
      <c r="E34" s="27"/>
      <c r="Q34" s="27"/>
    </row>
    <row r="35" spans="2:17" x14ac:dyDescent="0.25">
      <c r="B35" s="27"/>
      <c r="C35" s="27"/>
      <c r="D35" s="27"/>
      <c r="E35" s="27"/>
      <c r="Q35" s="27"/>
    </row>
    <row r="36" spans="2:17" x14ac:dyDescent="0.25">
      <c r="B36" s="27"/>
      <c r="C36" s="27"/>
      <c r="D36" s="27"/>
      <c r="E36" s="27"/>
      <c r="Q36" s="27"/>
    </row>
    <row r="37" spans="2:17" x14ac:dyDescent="0.25">
      <c r="B37" s="27"/>
      <c r="C37" s="27"/>
      <c r="D37" s="27"/>
      <c r="E37" s="27"/>
      <c r="Q37" s="27"/>
    </row>
    <row r="38" spans="2:17" x14ac:dyDescent="0.25">
      <c r="B38" s="27"/>
      <c r="C38" s="27"/>
      <c r="D38" s="27"/>
      <c r="E38" s="27"/>
      <c r="Q38" s="27"/>
    </row>
    <row r="39" spans="2:17" x14ac:dyDescent="0.25">
      <c r="B39" s="27"/>
      <c r="C39" s="27"/>
      <c r="D39" s="27"/>
      <c r="E39" s="27"/>
      <c r="Q39" s="27"/>
    </row>
    <row r="40" spans="2:17" x14ac:dyDescent="0.25">
      <c r="B40" s="27"/>
      <c r="C40" s="27"/>
      <c r="D40" s="27"/>
      <c r="E40" s="27"/>
      <c r="Q40" s="27"/>
    </row>
    <row r="41" spans="2:17" x14ac:dyDescent="0.25">
      <c r="B41" s="27"/>
      <c r="C41" s="27"/>
      <c r="D41" s="27"/>
      <c r="E41" s="27"/>
      <c r="Q41" s="27"/>
    </row>
    <row r="42" spans="2:17" x14ac:dyDescent="0.25">
      <c r="B42" s="27"/>
      <c r="C42" s="27"/>
      <c r="D42" s="27"/>
      <c r="E42" s="27"/>
      <c r="Q42" s="27"/>
    </row>
    <row r="43" spans="2:17" x14ac:dyDescent="0.25">
      <c r="B43" s="27"/>
      <c r="C43" s="27"/>
      <c r="D43" s="27"/>
      <c r="E43" s="27"/>
      <c r="Q43" s="27"/>
    </row>
    <row r="44" spans="2:17" x14ac:dyDescent="0.25">
      <c r="B44" s="27"/>
      <c r="C44" s="27"/>
      <c r="D44" s="27"/>
      <c r="E44" s="27"/>
      <c r="Q44" s="27"/>
    </row>
    <row r="45" spans="2:17" x14ac:dyDescent="0.25">
      <c r="B45" s="27"/>
      <c r="C45" s="27"/>
      <c r="D45" s="27"/>
      <c r="E45" s="27"/>
      <c r="Q45" s="27"/>
    </row>
    <row r="46" spans="2:17" x14ac:dyDescent="0.25">
      <c r="B46" s="27"/>
      <c r="C46" s="27"/>
      <c r="D46" s="27"/>
      <c r="E46" s="27"/>
      <c r="Q46" s="27"/>
    </row>
    <row r="47" spans="2:17" x14ac:dyDescent="0.25">
      <c r="B47" s="27"/>
      <c r="C47" s="27"/>
      <c r="D47" s="27"/>
      <c r="E47" s="27"/>
      <c r="Q47" s="27"/>
    </row>
    <row r="48" spans="2:17" x14ac:dyDescent="0.25">
      <c r="B48" s="27"/>
      <c r="C48" s="27"/>
      <c r="D48" s="27"/>
      <c r="E48" s="27"/>
      <c r="Q48" s="27"/>
    </row>
    <row r="49" spans="2:17" x14ac:dyDescent="0.25">
      <c r="B49" s="27"/>
      <c r="C49" s="27"/>
      <c r="D49" s="27"/>
      <c r="E49" s="27"/>
      <c r="Q49" s="27"/>
    </row>
    <row r="50" spans="2:17" x14ac:dyDescent="0.25">
      <c r="B50" s="27"/>
      <c r="C50" s="27"/>
      <c r="D50" s="27"/>
      <c r="E50" s="27"/>
      <c r="Q50" s="27"/>
    </row>
    <row r="51" spans="2:17" x14ac:dyDescent="0.25">
      <c r="B51" s="27"/>
      <c r="C51" s="27"/>
      <c r="D51" s="27"/>
      <c r="E51" s="27"/>
      <c r="Q51" s="27"/>
    </row>
    <row r="52" spans="2:17" x14ac:dyDescent="0.25">
      <c r="B52" s="27"/>
      <c r="C52" s="27"/>
      <c r="D52" s="27"/>
      <c r="E52" s="27"/>
      <c r="Q52" s="27"/>
    </row>
    <row r="53" spans="2:17" x14ac:dyDescent="0.25">
      <c r="B53" s="27"/>
      <c r="C53" s="27"/>
      <c r="D53" s="27"/>
      <c r="E53" s="27"/>
      <c r="Q53" s="27"/>
    </row>
    <row r="54" spans="2:17" x14ac:dyDescent="0.25">
      <c r="B54" s="27"/>
      <c r="C54" s="27"/>
      <c r="D54" s="27"/>
      <c r="E54" s="27"/>
      <c r="Q54" s="27"/>
    </row>
    <row r="55" spans="2:17" x14ac:dyDescent="0.25">
      <c r="B55" s="27"/>
      <c r="C55" s="27"/>
      <c r="D55" s="27"/>
      <c r="E55" s="27"/>
      <c r="Q55" s="27"/>
    </row>
    <row r="56" spans="2:17" x14ac:dyDescent="0.25">
      <c r="B56" s="27"/>
      <c r="C56" s="27"/>
      <c r="D56" s="27"/>
      <c r="E56" s="27"/>
      <c r="Q56" s="27"/>
    </row>
    <row r="57" spans="2:17" x14ac:dyDescent="0.25">
      <c r="B57" s="27"/>
      <c r="C57" s="27"/>
      <c r="D57" s="27"/>
      <c r="E57" s="27"/>
      <c r="Q57" s="27"/>
    </row>
    <row r="58" spans="2:17" x14ac:dyDescent="0.25">
      <c r="B58" s="27"/>
      <c r="C58" s="27"/>
      <c r="D58" s="27"/>
      <c r="E58" s="27"/>
      <c r="Q58" s="27"/>
    </row>
    <row r="59" spans="2:17" x14ac:dyDescent="0.25">
      <c r="B59" s="27"/>
      <c r="C59" s="27"/>
      <c r="D59" s="27"/>
      <c r="E59" s="27"/>
      <c r="Q59" s="27"/>
    </row>
    <row r="60" spans="2:17" x14ac:dyDescent="0.25">
      <c r="B60" s="27"/>
      <c r="C60" s="27"/>
      <c r="D60" s="27"/>
      <c r="E60" s="27"/>
      <c r="Q60" s="27"/>
    </row>
    <row r="61" spans="2:17" x14ac:dyDescent="0.25">
      <c r="B61" s="27"/>
      <c r="C61" s="27"/>
      <c r="D61" s="27"/>
      <c r="E61" s="27"/>
      <c r="Q61" s="27"/>
    </row>
    <row r="62" spans="2:17" x14ac:dyDescent="0.25">
      <c r="B62" s="27"/>
      <c r="C62" s="27"/>
      <c r="D62" s="27"/>
      <c r="E62" s="27"/>
      <c r="Q62" s="27"/>
    </row>
    <row r="63" spans="2:17" x14ac:dyDescent="0.25">
      <c r="B63" s="27"/>
      <c r="C63" s="27"/>
      <c r="D63" s="27"/>
      <c r="E63" s="27"/>
      <c r="Q63" s="27"/>
    </row>
    <row r="64" spans="2:17" x14ac:dyDescent="0.25">
      <c r="B64" s="27"/>
      <c r="C64" s="27"/>
      <c r="D64" s="27"/>
      <c r="E64" s="27"/>
      <c r="Q64" s="27"/>
    </row>
    <row r="65" spans="2:17" x14ac:dyDescent="0.25">
      <c r="B65" s="27"/>
      <c r="C65" s="27"/>
      <c r="D65" s="27"/>
      <c r="E65" s="27"/>
      <c r="Q65" s="27"/>
    </row>
    <row r="66" spans="2:17" x14ac:dyDescent="0.25">
      <c r="B66" s="27"/>
      <c r="C66" s="27"/>
      <c r="D66" s="27"/>
      <c r="E66" s="27"/>
      <c r="Q66" s="27"/>
    </row>
    <row r="67" spans="2:17" x14ac:dyDescent="0.25">
      <c r="B67" s="27"/>
      <c r="C67" s="27"/>
      <c r="D67" s="27"/>
      <c r="E67" s="27"/>
      <c r="Q67" s="27"/>
    </row>
    <row r="68" spans="2:17" x14ac:dyDescent="0.25">
      <c r="B68" s="27"/>
      <c r="C68" s="27"/>
      <c r="D68" s="27"/>
      <c r="E68" s="27"/>
      <c r="Q68" s="27"/>
    </row>
    <row r="69" spans="2:17" x14ac:dyDescent="0.25">
      <c r="B69" s="27"/>
      <c r="C69" s="27"/>
      <c r="D69" s="27"/>
      <c r="E69" s="27"/>
      <c r="Q69" s="27"/>
    </row>
    <row r="70" spans="2:17" x14ac:dyDescent="0.25">
      <c r="B70" s="27"/>
      <c r="C70" s="27"/>
      <c r="D70" s="27"/>
      <c r="E70" s="27"/>
      <c r="Q70" s="27"/>
    </row>
    <row r="71" spans="2:17" x14ac:dyDescent="0.25">
      <c r="B71" s="27"/>
      <c r="C71" s="27"/>
      <c r="D71" s="27"/>
      <c r="E71" s="27"/>
      <c r="Q71" s="27"/>
    </row>
    <row r="72" spans="2:17" x14ac:dyDescent="0.25">
      <c r="B72" s="27"/>
      <c r="C72" s="27"/>
      <c r="D72" s="27"/>
      <c r="E72" s="27"/>
      <c r="Q72" s="27"/>
    </row>
    <row r="73" spans="2:17" x14ac:dyDescent="0.25">
      <c r="B73" s="27"/>
      <c r="C73" s="27"/>
      <c r="D73" s="27"/>
      <c r="E73" s="27"/>
      <c r="Q73" s="27"/>
    </row>
    <row r="74" spans="2:17" x14ac:dyDescent="0.25">
      <c r="B74" s="27"/>
      <c r="C74" s="27"/>
      <c r="D74" s="27"/>
      <c r="E74" s="27"/>
      <c r="Q74" s="27"/>
    </row>
    <row r="75" spans="2:17" x14ac:dyDescent="0.25">
      <c r="B75" s="27"/>
      <c r="C75" s="27"/>
      <c r="D75" s="27"/>
      <c r="E75" s="27"/>
      <c r="Q75" s="27"/>
    </row>
    <row r="76" spans="2:17" x14ac:dyDescent="0.25">
      <c r="B76" s="27"/>
      <c r="C76" s="27"/>
      <c r="D76" s="27"/>
      <c r="E76" s="27"/>
      <c r="Q76" s="27"/>
    </row>
    <row r="77" spans="2:17" x14ac:dyDescent="0.25">
      <c r="B77" s="27"/>
      <c r="C77" s="27"/>
      <c r="D77" s="27"/>
      <c r="E77" s="27"/>
      <c r="Q77" s="27"/>
    </row>
    <row r="78" spans="2:17" x14ac:dyDescent="0.25">
      <c r="B78" s="27"/>
      <c r="C78" s="27"/>
      <c r="D78" s="27"/>
      <c r="E78" s="27"/>
      <c r="Q78" s="27"/>
    </row>
    <row r="79" spans="2:17" x14ac:dyDescent="0.25">
      <c r="B79" s="27"/>
      <c r="C79" s="27"/>
      <c r="D79" s="27"/>
      <c r="E79" s="27"/>
      <c r="Q79" s="27"/>
    </row>
    <row r="80" spans="2:17" x14ac:dyDescent="0.25">
      <c r="B80" s="27"/>
      <c r="C80" s="27"/>
      <c r="D80" s="27"/>
      <c r="E80" s="27"/>
      <c r="Q80" s="27"/>
    </row>
    <row r="81" spans="2:17" x14ac:dyDescent="0.25">
      <c r="B81" s="27"/>
      <c r="C81" s="27"/>
      <c r="D81" s="27"/>
      <c r="E81" s="27"/>
      <c r="Q81" s="27"/>
    </row>
    <row r="82" spans="2:17" x14ac:dyDescent="0.25">
      <c r="B82" s="27"/>
      <c r="C82" s="27"/>
      <c r="D82" s="27"/>
      <c r="E82" s="27"/>
      <c r="Q82" s="27"/>
    </row>
    <row r="83" spans="2:17" x14ac:dyDescent="0.25">
      <c r="B83" s="27"/>
      <c r="C83" s="27"/>
      <c r="D83" s="27"/>
      <c r="E83" s="27"/>
      <c r="Q83" s="27"/>
    </row>
    <row r="84" spans="2:17" x14ac:dyDescent="0.25">
      <c r="B84" s="27"/>
      <c r="C84" s="27"/>
      <c r="D84" s="27"/>
      <c r="E84" s="27"/>
      <c r="Q84" s="27"/>
    </row>
    <row r="85" spans="2:17" x14ac:dyDescent="0.25">
      <c r="B85" s="27"/>
      <c r="C85" s="27"/>
      <c r="D85" s="27"/>
      <c r="E85" s="27"/>
      <c r="Q85" s="27"/>
    </row>
    <row r="86" spans="2:17" x14ac:dyDescent="0.25">
      <c r="B86" s="27"/>
      <c r="C86" s="27"/>
      <c r="D86" s="27"/>
      <c r="E86" s="27"/>
      <c r="Q86" s="27"/>
    </row>
    <row r="87" spans="2:17" x14ac:dyDescent="0.25">
      <c r="B87" s="27"/>
      <c r="C87" s="27"/>
      <c r="D87" s="27"/>
      <c r="E87" s="27"/>
      <c r="Q87" s="27"/>
    </row>
    <row r="88" spans="2:17" x14ac:dyDescent="0.25">
      <c r="B88" s="27"/>
      <c r="C88" s="27"/>
      <c r="D88" s="27"/>
      <c r="E88" s="27"/>
      <c r="Q88" s="27"/>
    </row>
    <row r="89" spans="2:17" x14ac:dyDescent="0.25">
      <c r="B89" s="27"/>
      <c r="C89" s="27"/>
      <c r="D89" s="27"/>
      <c r="E89" s="27"/>
      <c r="Q89" s="27"/>
    </row>
    <row r="90" spans="2:17" x14ac:dyDescent="0.25">
      <c r="B90" s="27"/>
      <c r="C90" s="27"/>
      <c r="D90" s="27"/>
      <c r="E90" s="27"/>
      <c r="Q90" s="27"/>
    </row>
    <row r="91" spans="2:17" x14ac:dyDescent="0.25">
      <c r="B91" s="27"/>
      <c r="C91" s="27"/>
      <c r="D91" s="27"/>
      <c r="E91" s="27"/>
      <c r="Q91" s="27"/>
    </row>
    <row r="92" spans="2:17" x14ac:dyDescent="0.25">
      <c r="B92" s="27"/>
      <c r="C92" s="27"/>
      <c r="D92" s="27"/>
      <c r="E92" s="27"/>
      <c r="Q92" s="27"/>
    </row>
    <row r="93" spans="2:17" x14ac:dyDescent="0.25">
      <c r="B93" s="27"/>
      <c r="C93" s="27"/>
      <c r="D93" s="27"/>
      <c r="E93" s="27"/>
      <c r="Q93" s="27"/>
    </row>
    <row r="94" spans="2:17" x14ac:dyDescent="0.25">
      <c r="B94" s="27"/>
      <c r="C94" s="27"/>
      <c r="D94" s="27"/>
      <c r="E94" s="27"/>
      <c r="Q94" s="27"/>
    </row>
    <row r="95" spans="2:17" x14ac:dyDescent="0.25">
      <c r="B95" s="27"/>
      <c r="C95" s="27"/>
      <c r="D95" s="27"/>
      <c r="E95" s="27"/>
      <c r="Q95" s="27"/>
    </row>
    <row r="96" spans="2:17" x14ac:dyDescent="0.25">
      <c r="B96" s="27"/>
      <c r="C96" s="27"/>
      <c r="D96" s="27"/>
      <c r="E96" s="27"/>
      <c r="Q96" s="27"/>
    </row>
    <row r="97" spans="2:17" x14ac:dyDescent="0.25">
      <c r="B97" s="27"/>
      <c r="C97" s="27"/>
      <c r="D97" s="27"/>
      <c r="E97" s="27"/>
      <c r="Q97" s="27"/>
    </row>
    <row r="98" spans="2:17" x14ac:dyDescent="0.25">
      <c r="B98" s="27"/>
      <c r="C98" s="27"/>
      <c r="D98" s="27"/>
      <c r="E98" s="27"/>
      <c r="Q98" s="27"/>
    </row>
    <row r="99" spans="2:17" x14ac:dyDescent="0.25">
      <c r="B99" s="27"/>
      <c r="C99" s="27"/>
      <c r="D99" s="27"/>
      <c r="E99" s="27"/>
      <c r="Q99" s="27"/>
    </row>
    <row r="100" spans="2:17" x14ac:dyDescent="0.25">
      <c r="B100" s="27"/>
      <c r="C100" s="27"/>
      <c r="D100" s="27"/>
      <c r="E100" s="27"/>
      <c r="Q100" s="27"/>
    </row>
    <row r="101" spans="2:17" x14ac:dyDescent="0.25">
      <c r="B101" s="27"/>
      <c r="C101" s="27"/>
      <c r="D101" s="27"/>
      <c r="E101" s="27"/>
      <c r="Q101" s="27"/>
    </row>
    <row r="102" spans="2:17" x14ac:dyDescent="0.25">
      <c r="B102" s="27"/>
      <c r="C102" s="27"/>
      <c r="D102" s="27"/>
      <c r="E102" s="27"/>
      <c r="Q102" s="27"/>
    </row>
    <row r="103" spans="2:17" x14ac:dyDescent="0.25">
      <c r="B103" s="27"/>
      <c r="C103" s="27"/>
      <c r="D103" s="27"/>
      <c r="E103" s="27"/>
      <c r="Q103" s="27"/>
    </row>
    <row r="104" spans="2:17" x14ac:dyDescent="0.25">
      <c r="B104" s="27"/>
      <c r="C104" s="27"/>
      <c r="D104" s="27"/>
      <c r="E104" s="27"/>
      <c r="Q104" s="27"/>
    </row>
    <row r="105" spans="2:17" x14ac:dyDescent="0.25">
      <c r="B105" s="27"/>
      <c r="C105" s="27"/>
      <c r="D105" s="27"/>
      <c r="E105" s="27"/>
      <c r="Q105" s="27"/>
    </row>
    <row r="106" spans="2:17" x14ac:dyDescent="0.25">
      <c r="B106" s="27"/>
      <c r="C106" s="27"/>
      <c r="D106" s="27"/>
      <c r="E106" s="27"/>
      <c r="Q106" s="27"/>
    </row>
    <row r="107" spans="2:17" x14ac:dyDescent="0.25">
      <c r="B107" s="27"/>
      <c r="C107" s="27"/>
      <c r="D107" s="27"/>
      <c r="E107" s="27"/>
      <c r="Q107" s="27"/>
    </row>
    <row r="108" spans="2:17" x14ac:dyDescent="0.25">
      <c r="B108" s="27"/>
      <c r="C108" s="27"/>
      <c r="D108" s="27"/>
      <c r="E108" s="27"/>
      <c r="Q108" s="27"/>
    </row>
    <row r="109" spans="2:17" x14ac:dyDescent="0.25">
      <c r="B109" s="27"/>
      <c r="C109" s="27"/>
      <c r="D109" s="27"/>
      <c r="E109" s="27"/>
      <c r="Q109" s="27"/>
    </row>
    <row r="110" spans="2:17" x14ac:dyDescent="0.25">
      <c r="B110" s="27"/>
      <c r="C110" s="27"/>
      <c r="D110" s="27"/>
      <c r="E110" s="27"/>
      <c r="Q110" s="27"/>
    </row>
    <row r="111" spans="2:17" x14ac:dyDescent="0.25">
      <c r="B111" s="27"/>
      <c r="C111" s="27"/>
      <c r="D111" s="27"/>
      <c r="E111" s="27"/>
      <c r="Q111" s="27"/>
    </row>
    <row r="112" spans="2:17" x14ac:dyDescent="0.25">
      <c r="B112" s="27"/>
      <c r="C112" s="27"/>
      <c r="D112" s="27"/>
      <c r="E112" s="27"/>
      <c r="Q112" s="27"/>
    </row>
    <row r="113" spans="2:17" x14ac:dyDescent="0.25">
      <c r="B113" s="27"/>
      <c r="C113" s="27"/>
      <c r="D113" s="27"/>
      <c r="E113" s="27"/>
      <c r="Q113" s="27"/>
    </row>
    <row r="114" spans="2:17" x14ac:dyDescent="0.25">
      <c r="B114" s="27"/>
      <c r="C114" s="27"/>
      <c r="D114" s="27"/>
      <c r="E114" s="27"/>
      <c r="Q114" s="27"/>
    </row>
    <row r="115" spans="2:17" x14ac:dyDescent="0.25">
      <c r="B115" s="27"/>
      <c r="C115" s="27"/>
      <c r="D115" s="27"/>
      <c r="E115" s="27"/>
      <c r="Q115" s="27"/>
    </row>
    <row r="116" spans="2:17" x14ac:dyDescent="0.25">
      <c r="B116" s="27"/>
      <c r="C116" s="27"/>
      <c r="D116" s="27"/>
      <c r="E116" s="27"/>
      <c r="Q116" s="27"/>
    </row>
    <row r="117" spans="2:17" x14ac:dyDescent="0.25">
      <c r="B117" s="27"/>
      <c r="C117" s="27"/>
      <c r="D117" s="27"/>
      <c r="E117" s="27"/>
      <c r="Q117" s="27"/>
    </row>
    <row r="118" spans="2:17" x14ac:dyDescent="0.25">
      <c r="B118" s="27"/>
      <c r="C118" s="27"/>
      <c r="D118" s="27"/>
      <c r="E118" s="27"/>
      <c r="Q118" s="27"/>
    </row>
    <row r="119" spans="2:17" x14ac:dyDescent="0.25">
      <c r="B119" s="27"/>
      <c r="C119" s="27"/>
      <c r="D119" s="27"/>
      <c r="E119" s="27"/>
      <c r="Q119" s="27"/>
    </row>
    <row r="120" spans="2:17" x14ac:dyDescent="0.25">
      <c r="B120" s="27"/>
      <c r="C120" s="27"/>
      <c r="D120" s="27"/>
      <c r="E120" s="27"/>
      <c r="Q120" s="27"/>
    </row>
    <row r="121" spans="2:17" x14ac:dyDescent="0.25">
      <c r="B121" s="27"/>
      <c r="C121" s="27"/>
      <c r="D121" s="27"/>
      <c r="E121" s="27"/>
      <c r="Q121" s="27"/>
    </row>
    <row r="122" spans="2:17" x14ac:dyDescent="0.25">
      <c r="B122" s="27"/>
      <c r="C122" s="27"/>
      <c r="D122" s="27"/>
      <c r="E122" s="27"/>
      <c r="Q122" s="27"/>
    </row>
    <row r="123" spans="2:17" x14ac:dyDescent="0.25">
      <c r="B123" s="27"/>
      <c r="C123" s="27"/>
      <c r="D123" s="27"/>
      <c r="E123" s="27"/>
      <c r="Q123" s="27"/>
    </row>
    <row r="124" spans="2:17" x14ac:dyDescent="0.25">
      <c r="B124" s="27"/>
      <c r="C124" s="27"/>
      <c r="D124" s="27"/>
      <c r="E124" s="27"/>
      <c r="Q124" s="27"/>
    </row>
    <row r="125" spans="2:17" x14ac:dyDescent="0.25">
      <c r="B125" s="27"/>
      <c r="C125" s="27"/>
      <c r="D125" s="27"/>
      <c r="E125" s="27"/>
      <c r="Q125" s="27"/>
    </row>
    <row r="126" spans="2:17" x14ac:dyDescent="0.25">
      <c r="B126" s="27"/>
      <c r="C126" s="27"/>
      <c r="D126" s="27"/>
      <c r="E126" s="27"/>
      <c r="Q126" s="27"/>
    </row>
    <row r="127" spans="2:17" x14ac:dyDescent="0.25">
      <c r="B127" s="27"/>
      <c r="C127" s="27"/>
      <c r="D127" s="27"/>
      <c r="E127" s="27"/>
      <c r="Q127" s="27"/>
    </row>
    <row r="128" spans="2:17" x14ac:dyDescent="0.25">
      <c r="B128" s="27"/>
      <c r="C128" s="27"/>
      <c r="D128" s="27"/>
      <c r="E128" s="27"/>
      <c r="Q128" s="27"/>
    </row>
    <row r="129" spans="2:17" x14ac:dyDescent="0.25">
      <c r="B129" s="27"/>
      <c r="C129" s="27"/>
      <c r="D129" s="27"/>
      <c r="E129" s="27"/>
      <c r="Q129" s="27"/>
    </row>
    <row r="130" spans="2:17" x14ac:dyDescent="0.25">
      <c r="B130" s="27"/>
      <c r="C130" s="27"/>
      <c r="D130" s="27"/>
      <c r="E130" s="27"/>
      <c r="Q130" s="27"/>
    </row>
    <row r="131" spans="2:17" x14ac:dyDescent="0.25">
      <c r="B131" s="27"/>
      <c r="C131" s="27"/>
      <c r="D131" s="27"/>
      <c r="E131" s="27"/>
      <c r="Q131" s="27"/>
    </row>
    <row r="132" spans="2:17" x14ac:dyDescent="0.25">
      <c r="B132" s="27"/>
      <c r="C132" s="27"/>
      <c r="D132" s="27"/>
      <c r="E132" s="27"/>
      <c r="Q132" s="27"/>
    </row>
    <row r="133" spans="2:17" x14ac:dyDescent="0.25">
      <c r="B133" s="27"/>
      <c r="C133" s="27"/>
      <c r="D133" s="27"/>
      <c r="E133" s="27"/>
      <c r="Q133" s="27"/>
    </row>
    <row r="134" spans="2:17" x14ac:dyDescent="0.25">
      <c r="B134" s="27"/>
      <c r="C134" s="27"/>
      <c r="D134" s="27"/>
      <c r="E134" s="27"/>
      <c r="Q134" s="27"/>
    </row>
    <row r="135" spans="2:17" x14ac:dyDescent="0.25">
      <c r="B135" s="27"/>
      <c r="C135" s="27"/>
      <c r="D135" s="27"/>
      <c r="E135" s="27"/>
      <c r="Q135" s="27"/>
    </row>
    <row r="136" spans="2:17" x14ac:dyDescent="0.25">
      <c r="B136" s="27"/>
      <c r="C136" s="27"/>
      <c r="D136" s="27"/>
      <c r="E136" s="27"/>
      <c r="Q136" s="27"/>
    </row>
    <row r="137" spans="2:17" x14ac:dyDescent="0.25">
      <c r="B137" s="27"/>
      <c r="C137" s="27"/>
      <c r="D137" s="27"/>
      <c r="E137" s="27"/>
      <c r="Q137" s="27"/>
    </row>
    <row r="138" spans="2:17" x14ac:dyDescent="0.25">
      <c r="B138" s="27"/>
      <c r="C138" s="27"/>
      <c r="D138" s="27"/>
      <c r="E138" s="27"/>
      <c r="Q138" s="27"/>
    </row>
    <row r="139" spans="2:17" x14ac:dyDescent="0.25">
      <c r="B139" s="27"/>
      <c r="C139" s="27"/>
      <c r="D139" s="27"/>
      <c r="E139" s="27"/>
      <c r="Q139" s="27"/>
    </row>
    <row r="140" spans="2:17" x14ac:dyDescent="0.25">
      <c r="B140" s="27"/>
      <c r="C140" s="27"/>
      <c r="D140" s="27"/>
      <c r="E140" s="27"/>
      <c r="Q140" s="27"/>
    </row>
    <row r="141" spans="2:17" x14ac:dyDescent="0.25">
      <c r="B141" s="27"/>
      <c r="C141" s="27"/>
      <c r="D141" s="27"/>
      <c r="E141" s="27"/>
      <c r="Q141" s="27"/>
    </row>
    <row r="142" spans="2:17" x14ac:dyDescent="0.25">
      <c r="B142" s="27"/>
      <c r="C142" s="27"/>
      <c r="D142" s="27"/>
      <c r="E142" s="27"/>
      <c r="Q142" s="27"/>
    </row>
    <row r="143" spans="2:17" x14ac:dyDescent="0.25">
      <c r="B143" s="27"/>
      <c r="C143" s="27"/>
      <c r="D143" s="27"/>
      <c r="E143" s="27"/>
      <c r="Q143" s="27"/>
    </row>
    <row r="144" spans="2:17" x14ac:dyDescent="0.25">
      <c r="B144" s="27"/>
      <c r="C144" s="27"/>
      <c r="D144" s="27"/>
      <c r="E144" s="27"/>
      <c r="Q144" s="27"/>
    </row>
    <row r="145" spans="2:17" x14ac:dyDescent="0.25">
      <c r="B145" s="27"/>
      <c r="C145" s="27"/>
      <c r="D145" s="27"/>
      <c r="E145" s="27"/>
      <c r="Q145" s="27"/>
    </row>
    <row r="146" spans="2:17" x14ac:dyDescent="0.25">
      <c r="B146" s="27"/>
      <c r="C146" s="27"/>
      <c r="D146" s="27"/>
      <c r="E146" s="27"/>
      <c r="Q146" s="27"/>
    </row>
    <row r="147" spans="2:17" x14ac:dyDescent="0.25">
      <c r="B147" s="27"/>
      <c r="C147" s="27"/>
      <c r="D147" s="27"/>
      <c r="E147" s="27"/>
      <c r="Q147" s="27"/>
    </row>
    <row r="148" spans="2:17" x14ac:dyDescent="0.25">
      <c r="B148" s="27"/>
      <c r="C148" s="27"/>
      <c r="D148" s="27"/>
      <c r="E148" s="27"/>
      <c r="Q148" s="27"/>
    </row>
    <row r="149" spans="2:17" x14ac:dyDescent="0.25">
      <c r="B149" s="27"/>
      <c r="C149" s="27"/>
      <c r="D149" s="27"/>
      <c r="E149" s="27"/>
      <c r="Q149" s="27"/>
    </row>
    <row r="150" spans="2:17" x14ac:dyDescent="0.25">
      <c r="B150" s="27"/>
      <c r="C150" s="27"/>
      <c r="D150" s="27"/>
      <c r="E150" s="27"/>
      <c r="Q150" s="27"/>
    </row>
    <row r="151" spans="2:17" x14ac:dyDescent="0.25">
      <c r="B151" s="27"/>
      <c r="C151" s="27"/>
      <c r="D151" s="27"/>
      <c r="E151" s="27"/>
      <c r="Q151" s="27"/>
    </row>
    <row r="152" spans="2:17" x14ac:dyDescent="0.25">
      <c r="B152" s="27"/>
      <c r="C152" s="27"/>
      <c r="D152" s="27"/>
      <c r="E152" s="27"/>
      <c r="Q152" s="27"/>
    </row>
    <row r="153" spans="2:17" x14ac:dyDescent="0.25">
      <c r="B153" s="27"/>
      <c r="C153" s="27"/>
      <c r="D153" s="27"/>
      <c r="E153" s="27"/>
      <c r="Q153" s="27"/>
    </row>
    <row r="154" spans="2:17" x14ac:dyDescent="0.25">
      <c r="B154" s="27"/>
      <c r="C154" s="27"/>
      <c r="D154" s="27"/>
      <c r="E154" s="27"/>
      <c r="Q154" s="27"/>
    </row>
    <row r="155" spans="2:17" x14ac:dyDescent="0.25">
      <c r="B155" s="27"/>
      <c r="C155" s="27"/>
      <c r="D155" s="27"/>
      <c r="E155" s="27"/>
      <c r="Q155" s="27"/>
    </row>
    <row r="156" spans="2:17" x14ac:dyDescent="0.25">
      <c r="B156" s="27"/>
      <c r="C156" s="27"/>
      <c r="D156" s="27"/>
      <c r="E156" s="27"/>
      <c r="Q156" s="27"/>
    </row>
    <row r="157" spans="2:17" x14ac:dyDescent="0.25">
      <c r="B157" s="27"/>
      <c r="C157" s="27"/>
      <c r="D157" s="27"/>
      <c r="E157" s="27"/>
      <c r="Q157" s="27"/>
    </row>
    <row r="158" spans="2:17" x14ac:dyDescent="0.25">
      <c r="B158" s="27"/>
      <c r="C158" s="27"/>
      <c r="D158" s="27"/>
      <c r="E158" s="27"/>
      <c r="Q158" s="27"/>
    </row>
    <row r="159" spans="2:17" x14ac:dyDescent="0.25">
      <c r="B159" s="27"/>
      <c r="C159" s="27"/>
      <c r="D159" s="27"/>
      <c r="E159" s="27"/>
      <c r="Q159" s="27"/>
    </row>
    <row r="160" spans="2:17" x14ac:dyDescent="0.25">
      <c r="B160" s="27"/>
      <c r="C160" s="27"/>
      <c r="D160" s="27"/>
      <c r="E160" s="27"/>
      <c r="Q160" s="27"/>
    </row>
    <row r="161" spans="2:17" x14ac:dyDescent="0.25">
      <c r="B161" s="27"/>
      <c r="C161" s="27"/>
      <c r="D161" s="27"/>
      <c r="E161" s="27"/>
      <c r="Q161" s="27"/>
    </row>
    <row r="162" spans="2:17" x14ac:dyDescent="0.25">
      <c r="B162" s="27"/>
      <c r="C162" s="27"/>
      <c r="D162" s="27"/>
      <c r="E162" s="27"/>
      <c r="Q162" s="27"/>
    </row>
    <row r="163" spans="2:17" x14ac:dyDescent="0.25">
      <c r="B163" s="27"/>
      <c r="C163" s="27"/>
      <c r="D163" s="27"/>
      <c r="E163" s="27"/>
      <c r="Q163" s="27"/>
    </row>
    <row r="164" spans="2:17" x14ac:dyDescent="0.25">
      <c r="B164" s="27"/>
      <c r="C164" s="27"/>
      <c r="D164" s="27"/>
      <c r="E164" s="27"/>
      <c r="Q164" s="27"/>
    </row>
    <row r="165" spans="2:17" x14ac:dyDescent="0.25">
      <c r="B165" s="27"/>
      <c r="C165" s="27"/>
      <c r="D165" s="27"/>
      <c r="E165" s="27"/>
      <c r="Q165" s="27"/>
    </row>
    <row r="166" spans="2:17" x14ac:dyDescent="0.25">
      <c r="B166" s="27"/>
      <c r="C166" s="27"/>
      <c r="D166" s="27"/>
      <c r="E166" s="27"/>
      <c r="Q166" s="27"/>
    </row>
    <row r="167" spans="2:17" x14ac:dyDescent="0.25">
      <c r="B167" s="27"/>
      <c r="C167" s="27"/>
      <c r="D167" s="27"/>
      <c r="E167" s="27"/>
      <c r="Q167" s="27"/>
    </row>
    <row r="168" spans="2:17" x14ac:dyDescent="0.25">
      <c r="B168" s="27"/>
      <c r="C168" s="27"/>
      <c r="D168" s="27"/>
      <c r="E168" s="27"/>
      <c r="Q168" s="27"/>
    </row>
    <row r="169" spans="2:17" x14ac:dyDescent="0.25">
      <c r="B169" s="27"/>
      <c r="C169" s="27"/>
      <c r="D169" s="27"/>
      <c r="E169" s="27"/>
      <c r="Q169" s="27"/>
    </row>
    <row r="170" spans="2:17" x14ac:dyDescent="0.25">
      <c r="B170" s="27"/>
      <c r="C170" s="27"/>
      <c r="D170" s="27"/>
      <c r="E170" s="27"/>
      <c r="Q170" s="27"/>
    </row>
    <row r="171" spans="2:17" x14ac:dyDescent="0.25">
      <c r="B171" s="27"/>
      <c r="C171" s="27"/>
      <c r="D171" s="27"/>
      <c r="E171" s="27"/>
      <c r="Q171" s="27"/>
    </row>
    <row r="172" spans="2:17" x14ac:dyDescent="0.25">
      <c r="B172" s="27"/>
      <c r="C172" s="27"/>
      <c r="D172" s="27"/>
      <c r="E172" s="27"/>
      <c r="Q172" s="27"/>
    </row>
    <row r="173" spans="2:17" x14ac:dyDescent="0.25">
      <c r="B173" s="27"/>
      <c r="C173" s="27"/>
      <c r="D173" s="27"/>
      <c r="E173" s="27"/>
    </row>
    <row r="174" spans="2:17" x14ac:dyDescent="0.25">
      <c r="B174" s="27"/>
      <c r="C174" s="27"/>
      <c r="D174" s="27"/>
      <c r="E174" s="27"/>
    </row>
    <row r="175" spans="2:17" x14ac:dyDescent="0.25">
      <c r="B175" s="27"/>
      <c r="C175" s="27"/>
      <c r="D175" s="27"/>
      <c r="E175" s="27"/>
    </row>
    <row r="176" spans="2:17" x14ac:dyDescent="0.25">
      <c r="B176" s="27"/>
      <c r="C176" s="27"/>
      <c r="D176" s="27"/>
      <c r="E176" s="27"/>
    </row>
    <row r="177" spans="2:5" x14ac:dyDescent="0.25">
      <c r="B177" s="27"/>
      <c r="C177" s="27"/>
      <c r="D177" s="27"/>
      <c r="E177" s="27"/>
    </row>
    <row r="178" spans="2:5" x14ac:dyDescent="0.25">
      <c r="B178" s="27"/>
      <c r="C178" s="27"/>
      <c r="D178" s="27"/>
      <c r="E178" s="27"/>
    </row>
    <row r="179" spans="2:5" x14ac:dyDescent="0.25">
      <c r="B179" s="27"/>
      <c r="C179" s="27"/>
      <c r="D179" s="27"/>
      <c r="E179" s="27"/>
    </row>
    <row r="180" spans="2:5" x14ac:dyDescent="0.25">
      <c r="B180" s="27"/>
      <c r="C180" s="27"/>
      <c r="D180" s="27"/>
      <c r="E180" s="27"/>
    </row>
    <row r="181" spans="2:5" x14ac:dyDescent="0.25">
      <c r="B181" s="27"/>
      <c r="C181" s="27"/>
      <c r="D181" s="27"/>
      <c r="E181" s="27"/>
    </row>
    <row r="182" spans="2:5" x14ac:dyDescent="0.25">
      <c r="B182" s="27"/>
      <c r="C182" s="27"/>
      <c r="D182" s="27"/>
      <c r="E182" s="27"/>
    </row>
    <row r="183" spans="2:5" x14ac:dyDescent="0.25">
      <c r="B183" s="27"/>
      <c r="C183" s="27"/>
      <c r="D183" s="27"/>
      <c r="E183" s="27"/>
    </row>
    <row r="184" spans="2:5" x14ac:dyDescent="0.25">
      <c r="B184" s="27"/>
      <c r="C184" s="27"/>
      <c r="D184" s="27"/>
      <c r="E184" s="27"/>
    </row>
    <row r="185" spans="2:5" x14ac:dyDescent="0.25">
      <c r="B185" s="27"/>
      <c r="C185" s="27"/>
      <c r="D185" s="27"/>
      <c r="E185" s="27"/>
    </row>
    <row r="186" spans="2:5" x14ac:dyDescent="0.25">
      <c r="B186" s="27"/>
      <c r="C186" s="27"/>
      <c r="D186" s="27"/>
      <c r="E186" s="27"/>
    </row>
    <row r="187" spans="2:5" x14ac:dyDescent="0.25">
      <c r="B187" s="27"/>
      <c r="C187" s="27"/>
      <c r="D187" s="27"/>
      <c r="E187" s="27"/>
    </row>
    <row r="188" spans="2:5" x14ac:dyDescent="0.25">
      <c r="B188" s="27"/>
      <c r="C188" s="27"/>
      <c r="D188" s="27"/>
      <c r="E188" s="27"/>
    </row>
    <row r="189" spans="2:5" x14ac:dyDescent="0.25">
      <c r="B189" s="27"/>
      <c r="C189" s="27"/>
      <c r="D189" s="27"/>
      <c r="E189" s="27"/>
    </row>
    <row r="190" spans="2:5" x14ac:dyDescent="0.25">
      <c r="B190" s="27"/>
      <c r="C190" s="27"/>
      <c r="D190" s="27"/>
      <c r="E190" s="27"/>
    </row>
    <row r="191" spans="2:5" x14ac:dyDescent="0.25">
      <c r="B191" s="27"/>
      <c r="C191" s="27"/>
      <c r="D191" s="27"/>
      <c r="E191" s="27"/>
    </row>
    <row r="192" spans="2:5" x14ac:dyDescent="0.25">
      <c r="B192" s="27"/>
      <c r="C192" s="27"/>
      <c r="D192" s="27"/>
      <c r="E192" s="27"/>
    </row>
    <row r="193" spans="2:5" x14ac:dyDescent="0.25">
      <c r="B193" s="27"/>
      <c r="C193" s="27"/>
      <c r="D193" s="27"/>
      <c r="E193" s="27"/>
    </row>
    <row r="194" spans="2:5" x14ac:dyDescent="0.25">
      <c r="B194" s="27"/>
      <c r="C194" s="27"/>
      <c r="D194" s="27"/>
      <c r="E194" s="27"/>
    </row>
    <row r="195" spans="2:5" x14ac:dyDescent="0.25">
      <c r="B195" s="27"/>
      <c r="C195" s="27"/>
      <c r="D195" s="27"/>
      <c r="E195" s="27"/>
    </row>
    <row r="196" spans="2:5" x14ac:dyDescent="0.25">
      <c r="B196" s="27"/>
      <c r="C196" s="27"/>
      <c r="D196" s="27"/>
      <c r="E196" s="27"/>
    </row>
    <row r="197" spans="2:5" x14ac:dyDescent="0.25">
      <c r="B197" s="27"/>
      <c r="C197" s="27"/>
      <c r="D197" s="27"/>
      <c r="E197" s="27"/>
    </row>
    <row r="198" spans="2:5" x14ac:dyDescent="0.25">
      <c r="B198" s="27"/>
      <c r="C198" s="27"/>
      <c r="D198" s="27"/>
      <c r="E198" s="27"/>
    </row>
    <row r="199" spans="2:5" x14ac:dyDescent="0.25">
      <c r="B199" s="27"/>
      <c r="C199" s="27"/>
      <c r="D199" s="27"/>
      <c r="E199" s="27"/>
    </row>
    <row r="200" spans="2:5" x14ac:dyDescent="0.25">
      <c r="B200" s="27"/>
      <c r="C200" s="27"/>
      <c r="D200" s="27"/>
      <c r="E200" s="27"/>
    </row>
    <row r="201" spans="2:5" x14ac:dyDescent="0.25">
      <c r="B201" s="27"/>
      <c r="C201" s="27"/>
      <c r="D201" s="27"/>
      <c r="E201" s="27"/>
    </row>
    <row r="202" spans="2:5" x14ac:dyDescent="0.25">
      <c r="B202" s="27"/>
      <c r="C202" s="27"/>
      <c r="D202" s="27"/>
      <c r="E202" s="27"/>
    </row>
    <row r="203" spans="2:5" x14ac:dyDescent="0.25">
      <c r="B203" s="27"/>
      <c r="C203" s="27"/>
      <c r="D203" s="27"/>
      <c r="E203" s="27"/>
    </row>
    <row r="204" spans="2:5" x14ac:dyDescent="0.25">
      <c r="B204" s="27"/>
      <c r="C204" s="27"/>
      <c r="D204" s="27"/>
      <c r="E204" s="27"/>
    </row>
    <row r="205" spans="2:5" x14ac:dyDescent="0.25">
      <c r="B205" s="27"/>
      <c r="C205" s="27"/>
      <c r="D205" s="27"/>
      <c r="E205" s="27"/>
    </row>
    <row r="206" spans="2:5" x14ac:dyDescent="0.25">
      <c r="B206" s="27"/>
      <c r="C206" s="27"/>
      <c r="D206" s="27"/>
      <c r="E206" s="27"/>
    </row>
    <row r="207" spans="2:5" x14ac:dyDescent="0.25">
      <c r="B207" s="27"/>
      <c r="C207" s="27"/>
      <c r="D207" s="27"/>
      <c r="E207" s="27"/>
    </row>
    <row r="208" spans="2:5" x14ac:dyDescent="0.25">
      <c r="B208" s="27"/>
      <c r="C208" s="27"/>
      <c r="D208" s="27"/>
      <c r="E208" s="27"/>
    </row>
    <row r="209" spans="2:5" x14ac:dyDescent="0.25">
      <c r="B209" s="27"/>
      <c r="C209" s="27"/>
      <c r="D209" s="27"/>
      <c r="E209" s="27"/>
    </row>
    <row r="210" spans="2:5" x14ac:dyDescent="0.25">
      <c r="B210" s="27"/>
      <c r="C210" s="27"/>
      <c r="D210" s="27"/>
      <c r="E210" s="27"/>
    </row>
    <row r="211" spans="2:5" x14ac:dyDescent="0.25">
      <c r="B211" s="27"/>
      <c r="C211" s="27"/>
      <c r="D211" s="27"/>
      <c r="E211" s="27"/>
    </row>
    <row r="212" spans="2:5" x14ac:dyDescent="0.25">
      <c r="B212" s="27"/>
      <c r="C212" s="27"/>
      <c r="D212" s="27"/>
      <c r="E212" s="27"/>
    </row>
    <row r="213" spans="2:5" x14ac:dyDescent="0.25">
      <c r="B213" s="27"/>
      <c r="C213" s="27"/>
      <c r="D213" s="27"/>
      <c r="E213" s="27"/>
    </row>
    <row r="214" spans="2:5" x14ac:dyDescent="0.25">
      <c r="B214" s="27"/>
      <c r="C214" s="27"/>
      <c r="D214" s="27"/>
      <c r="E214" s="27"/>
    </row>
    <row r="215" spans="2:5" x14ac:dyDescent="0.25">
      <c r="B215" s="27"/>
      <c r="C215" s="27"/>
      <c r="D215" s="27"/>
      <c r="E215" s="27"/>
    </row>
    <row r="216" spans="2:5" x14ac:dyDescent="0.25">
      <c r="B216" s="27"/>
      <c r="C216" s="27"/>
      <c r="D216" s="27"/>
      <c r="E216" s="27"/>
    </row>
    <row r="217" spans="2:5" x14ac:dyDescent="0.25">
      <c r="B217" s="27"/>
      <c r="C217" s="27"/>
      <c r="D217" s="27"/>
      <c r="E217" s="27"/>
    </row>
    <row r="218" spans="2:5" x14ac:dyDescent="0.25">
      <c r="B218" s="27"/>
      <c r="C218" s="27"/>
      <c r="D218" s="27"/>
      <c r="E218" s="27"/>
    </row>
    <row r="219" spans="2:5" x14ac:dyDescent="0.25">
      <c r="B219" s="27"/>
      <c r="C219" s="27"/>
      <c r="D219" s="27"/>
      <c r="E219" s="27"/>
    </row>
    <row r="220" spans="2:5" x14ac:dyDescent="0.25">
      <c r="B220" s="27"/>
      <c r="C220" s="27"/>
      <c r="D220" s="27"/>
      <c r="E220" s="27"/>
    </row>
    <row r="221" spans="2:5" x14ac:dyDescent="0.25">
      <c r="B221" s="27"/>
      <c r="C221" s="27"/>
      <c r="D221" s="27"/>
      <c r="E221" s="27"/>
    </row>
    <row r="222" spans="2:5" x14ac:dyDescent="0.25">
      <c r="B222" s="27"/>
      <c r="C222" s="27"/>
      <c r="D222" s="27"/>
      <c r="E222" s="27"/>
    </row>
    <row r="223" spans="2:5" x14ac:dyDescent="0.25">
      <c r="B223" s="27"/>
      <c r="C223" s="27"/>
      <c r="D223" s="27"/>
      <c r="E223" s="27"/>
    </row>
    <row r="224" spans="2:5" x14ac:dyDescent="0.25">
      <c r="B224" s="27"/>
      <c r="C224" s="27"/>
      <c r="D224" s="27"/>
      <c r="E224" s="27"/>
    </row>
    <row r="225" spans="2:5" x14ac:dyDescent="0.25">
      <c r="B225" s="27"/>
      <c r="C225" s="27"/>
      <c r="D225" s="27"/>
      <c r="E225" s="27"/>
    </row>
    <row r="226" spans="2:5" x14ac:dyDescent="0.25">
      <c r="B226" s="27"/>
      <c r="C226" s="27"/>
      <c r="D226" s="27"/>
      <c r="E226" s="27"/>
    </row>
    <row r="227" spans="2:5" x14ac:dyDescent="0.25">
      <c r="B227" s="27"/>
      <c r="C227" s="27"/>
      <c r="D227" s="27"/>
      <c r="E227" s="27"/>
    </row>
    <row r="228" spans="2:5" x14ac:dyDescent="0.25">
      <c r="B228" s="27"/>
      <c r="C228" s="27"/>
      <c r="D228" s="27"/>
      <c r="E228" s="27"/>
    </row>
    <row r="229" spans="2:5" x14ac:dyDescent="0.25">
      <c r="B229" s="27"/>
      <c r="C229" s="27"/>
      <c r="D229" s="27"/>
      <c r="E229" s="27"/>
    </row>
    <row r="230" spans="2:5" x14ac:dyDescent="0.25">
      <c r="B230" s="27"/>
      <c r="C230" s="27"/>
      <c r="D230" s="27"/>
      <c r="E230" s="27"/>
    </row>
    <row r="231" spans="2:5" x14ac:dyDescent="0.25">
      <c r="B231" s="27"/>
      <c r="C231" s="27"/>
      <c r="D231" s="27"/>
      <c r="E231" s="27"/>
    </row>
    <row r="232" spans="2:5" x14ac:dyDescent="0.25">
      <c r="B232" s="27"/>
      <c r="C232" s="27"/>
      <c r="D232" s="27"/>
      <c r="E232" s="27"/>
    </row>
    <row r="233" spans="2:5" x14ac:dyDescent="0.25">
      <c r="B233" s="27"/>
      <c r="C233" s="27"/>
      <c r="D233" s="27"/>
      <c r="E233" s="27"/>
    </row>
    <row r="234" spans="2:5" x14ac:dyDescent="0.25">
      <c r="B234" s="27"/>
      <c r="C234" s="27"/>
      <c r="D234" s="27"/>
      <c r="E234" s="27"/>
    </row>
    <row r="235" spans="2:5" x14ac:dyDescent="0.25">
      <c r="B235" s="27"/>
      <c r="C235" s="27"/>
      <c r="D235" s="27"/>
      <c r="E235" s="27"/>
    </row>
    <row r="236" spans="2:5" x14ac:dyDescent="0.25">
      <c r="B236" s="27"/>
      <c r="C236" s="27"/>
      <c r="D236" s="27"/>
      <c r="E236" s="27"/>
    </row>
    <row r="237" spans="2:5" x14ac:dyDescent="0.25">
      <c r="B237" s="27"/>
      <c r="C237" s="27"/>
      <c r="D237" s="27"/>
      <c r="E237" s="27"/>
    </row>
    <row r="238" spans="2:5" x14ac:dyDescent="0.25">
      <c r="B238" s="27"/>
      <c r="C238" s="27"/>
      <c r="D238" s="27"/>
      <c r="E238" s="27"/>
    </row>
    <row r="239" spans="2:5" x14ac:dyDescent="0.25">
      <c r="B239" s="27"/>
      <c r="C239" s="27"/>
      <c r="D239" s="27"/>
      <c r="E239" s="27"/>
    </row>
    <row r="240" spans="2:5" x14ac:dyDescent="0.25">
      <c r="B240" s="27"/>
      <c r="C240" s="27"/>
      <c r="D240" s="27"/>
      <c r="E240" s="27"/>
    </row>
    <row r="241" spans="2:5" x14ac:dyDescent="0.25">
      <c r="B241" s="27"/>
      <c r="C241" s="27"/>
      <c r="D241" s="27"/>
      <c r="E241" s="27"/>
    </row>
    <row r="242" spans="2:5" x14ac:dyDescent="0.25">
      <c r="B242" s="27"/>
      <c r="C242" s="27"/>
      <c r="D242" s="27"/>
      <c r="E242" s="27"/>
    </row>
    <row r="243" spans="2:5" x14ac:dyDescent="0.25">
      <c r="B243" s="27"/>
      <c r="C243" s="27"/>
      <c r="D243" s="27"/>
      <c r="E243" s="27"/>
    </row>
    <row r="244" spans="2:5" x14ac:dyDescent="0.25">
      <c r="B244" s="27"/>
      <c r="C244" s="27"/>
      <c r="D244" s="27"/>
      <c r="E244" s="27"/>
    </row>
    <row r="245" spans="2:5" x14ac:dyDescent="0.25">
      <c r="B245" s="27"/>
      <c r="C245" s="27"/>
      <c r="D245" s="27"/>
      <c r="E245" s="27"/>
    </row>
    <row r="246" spans="2:5" x14ac:dyDescent="0.25">
      <c r="B246" s="27"/>
      <c r="C246" s="27"/>
      <c r="D246" s="27"/>
      <c r="E246" s="27"/>
    </row>
    <row r="247" spans="2:5" x14ac:dyDescent="0.25">
      <c r="B247" s="27"/>
      <c r="C247" s="27"/>
      <c r="D247" s="27"/>
      <c r="E247" s="27"/>
    </row>
    <row r="248" spans="2:5" x14ac:dyDescent="0.25">
      <c r="B248" s="27"/>
      <c r="C248" s="27"/>
      <c r="D248" s="27"/>
      <c r="E248" s="27"/>
    </row>
    <row r="249" spans="2:5" x14ac:dyDescent="0.25">
      <c r="B249" s="27"/>
      <c r="C249" s="27"/>
      <c r="D249" s="27"/>
      <c r="E249" s="27"/>
    </row>
    <row r="250" spans="2:5" x14ac:dyDescent="0.25">
      <c r="B250" s="27"/>
      <c r="C250" s="27"/>
      <c r="D250" s="27"/>
      <c r="E250" s="27"/>
    </row>
    <row r="251" spans="2:5" x14ac:dyDescent="0.25">
      <c r="B251" s="27"/>
      <c r="C251" s="27"/>
      <c r="D251" s="27"/>
      <c r="E251" s="27"/>
    </row>
    <row r="252" spans="2:5" x14ac:dyDescent="0.25">
      <c r="B252" s="27"/>
      <c r="C252" s="27"/>
      <c r="D252" s="27"/>
      <c r="E252" s="27"/>
    </row>
    <row r="253" spans="2:5" x14ac:dyDescent="0.25">
      <c r="B253" s="27"/>
      <c r="C253" s="27"/>
      <c r="D253" s="27"/>
      <c r="E253" s="27"/>
    </row>
    <row r="254" spans="2:5" x14ac:dyDescent="0.25">
      <c r="B254" s="27"/>
      <c r="C254" s="27"/>
      <c r="D254" s="27"/>
      <c r="E254" s="27"/>
    </row>
    <row r="255" spans="2:5" x14ac:dyDescent="0.25">
      <c r="B255" s="27"/>
      <c r="C255" s="27"/>
      <c r="D255" s="27"/>
      <c r="E255" s="27"/>
    </row>
    <row r="256" spans="2:5" x14ac:dyDescent="0.25">
      <c r="B256" s="27"/>
      <c r="C256" s="27"/>
      <c r="D256" s="27"/>
      <c r="E256" s="27"/>
    </row>
    <row r="257" spans="2:5" x14ac:dyDescent="0.25">
      <c r="B257" s="27"/>
      <c r="C257" s="27"/>
      <c r="D257" s="27"/>
      <c r="E257" s="27"/>
    </row>
    <row r="258" spans="2:5" x14ac:dyDescent="0.25">
      <c r="B258" s="27"/>
      <c r="C258" s="27"/>
      <c r="D258" s="27"/>
      <c r="E258" s="27"/>
    </row>
    <row r="259" spans="2:5" x14ac:dyDescent="0.25">
      <c r="B259" s="27"/>
      <c r="C259" s="27"/>
      <c r="D259" s="27"/>
      <c r="E259" s="27"/>
    </row>
    <row r="260" spans="2:5" x14ac:dyDescent="0.25">
      <c r="B260" s="27"/>
      <c r="C260" s="27"/>
      <c r="D260" s="27"/>
      <c r="E260" s="27"/>
    </row>
    <row r="261" spans="2:5" x14ac:dyDescent="0.25">
      <c r="B261" s="27"/>
      <c r="C261" s="27"/>
      <c r="D261" s="27"/>
      <c r="E261" s="27"/>
    </row>
    <row r="262" spans="2:5" x14ac:dyDescent="0.25">
      <c r="B262" s="27"/>
      <c r="C262" s="27"/>
      <c r="D262" s="27"/>
      <c r="E262" s="27"/>
    </row>
    <row r="263" spans="2:5" x14ac:dyDescent="0.25">
      <c r="B263" s="27"/>
      <c r="C263" s="27"/>
      <c r="D263" s="27"/>
      <c r="E263" s="27"/>
    </row>
    <row r="264" spans="2:5" x14ac:dyDescent="0.25">
      <c r="B264" s="27"/>
      <c r="C264" s="27"/>
      <c r="D264" s="27"/>
      <c r="E264" s="27"/>
    </row>
    <row r="265" spans="2:5" x14ac:dyDescent="0.25">
      <c r="B265" s="27"/>
      <c r="C265" s="27"/>
      <c r="D265" s="27"/>
      <c r="E265" s="27"/>
    </row>
    <row r="266" spans="2:5" x14ac:dyDescent="0.25">
      <c r="B266" s="27"/>
      <c r="C266" s="27"/>
      <c r="D266" s="27"/>
      <c r="E266" s="27"/>
    </row>
    <row r="267" spans="2:5" x14ac:dyDescent="0.25">
      <c r="B267" s="27"/>
      <c r="C267" s="27"/>
      <c r="D267" s="27"/>
      <c r="E267" s="27"/>
    </row>
    <row r="268" spans="2:5" x14ac:dyDescent="0.25">
      <c r="B268" s="27"/>
      <c r="C268" s="27"/>
      <c r="D268" s="27"/>
      <c r="E268" s="27"/>
    </row>
    <row r="269" spans="2:5" x14ac:dyDescent="0.25">
      <c r="B269" s="27"/>
      <c r="C269" s="27"/>
      <c r="D269" s="27"/>
      <c r="E269" s="27"/>
    </row>
    <row r="270" spans="2:5" x14ac:dyDescent="0.25">
      <c r="B270" s="27"/>
      <c r="C270" s="27"/>
      <c r="D270" s="27"/>
      <c r="E270" s="27"/>
    </row>
    <row r="271" spans="2:5" x14ac:dyDescent="0.25">
      <c r="B271" s="27"/>
      <c r="C271" s="27"/>
      <c r="D271" s="27"/>
      <c r="E271" s="27"/>
    </row>
    <row r="272" spans="2:5" x14ac:dyDescent="0.25">
      <c r="B272" s="27"/>
      <c r="C272" s="27"/>
      <c r="D272" s="27"/>
      <c r="E272" s="27"/>
    </row>
    <row r="273" spans="2:5" x14ac:dyDescent="0.25">
      <c r="B273" s="27"/>
      <c r="C273" s="27"/>
      <c r="D273" s="27"/>
      <c r="E273" s="27"/>
    </row>
    <row r="274" spans="2:5" x14ac:dyDescent="0.25">
      <c r="B274" s="27"/>
      <c r="C274" s="27"/>
      <c r="D274" s="27"/>
      <c r="E274" s="27"/>
    </row>
    <row r="275" spans="2:5" x14ac:dyDescent="0.25">
      <c r="B275" s="27"/>
      <c r="C275" s="27"/>
      <c r="D275" s="27"/>
      <c r="E275" s="27"/>
    </row>
    <row r="276" spans="2:5" x14ac:dyDescent="0.25">
      <c r="B276" s="27"/>
      <c r="C276" s="27"/>
      <c r="D276" s="27"/>
      <c r="E276" s="27"/>
    </row>
    <row r="277" spans="2:5" x14ac:dyDescent="0.25">
      <c r="B277" s="27"/>
      <c r="C277" s="27"/>
      <c r="D277" s="27"/>
      <c r="E277" s="27"/>
    </row>
    <row r="278" spans="2:5" x14ac:dyDescent="0.25">
      <c r="B278" s="27"/>
      <c r="C278" s="27"/>
      <c r="D278" s="27"/>
      <c r="E278" s="27"/>
    </row>
    <row r="279" spans="2:5" x14ac:dyDescent="0.25">
      <c r="B279" s="27"/>
      <c r="C279" s="27"/>
      <c r="D279" s="27"/>
      <c r="E279" s="27"/>
    </row>
    <row r="280" spans="2:5" x14ac:dyDescent="0.25">
      <c r="B280" s="27"/>
      <c r="C280" s="27"/>
      <c r="D280" s="27"/>
      <c r="E280" s="27"/>
    </row>
    <row r="281" spans="2:5" x14ac:dyDescent="0.25">
      <c r="B281" s="27"/>
      <c r="C281" s="27"/>
      <c r="D281" s="27"/>
      <c r="E281" s="27"/>
    </row>
    <row r="282" spans="2:5" x14ac:dyDescent="0.25">
      <c r="B282" s="27"/>
      <c r="C282" s="27"/>
      <c r="D282" s="27"/>
      <c r="E282" s="27"/>
    </row>
    <row r="283" spans="2:5" x14ac:dyDescent="0.25">
      <c r="B283" s="27"/>
      <c r="C283" s="27"/>
      <c r="D283" s="27"/>
      <c r="E283" s="27"/>
    </row>
    <row r="284" spans="2:5" x14ac:dyDescent="0.25">
      <c r="B284" s="27"/>
      <c r="C284" s="27"/>
      <c r="D284" s="27"/>
      <c r="E284" s="27"/>
    </row>
    <row r="285" spans="2:5" x14ac:dyDescent="0.25">
      <c r="B285" s="27"/>
      <c r="C285" s="27"/>
      <c r="D285" s="27"/>
      <c r="E285" s="27"/>
    </row>
    <row r="286" spans="2:5" x14ac:dyDescent="0.25">
      <c r="B286" s="27"/>
      <c r="C286" s="27"/>
      <c r="D286" s="27"/>
      <c r="E286" s="27"/>
    </row>
  </sheetData>
  <hyperlinks>
    <hyperlink ref="A2" r:id="rId1" xr:uid="{00000000-0004-0000-0300-000000000000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172"/>
  <sheetViews>
    <sheetView zoomScale="80" zoomScaleNormal="80" workbookViewId="0"/>
  </sheetViews>
  <sheetFormatPr defaultRowHeight="13.2" x14ac:dyDescent="0.25"/>
  <cols>
    <col min="1" max="1" width="71" bestFit="1" customWidth="1"/>
  </cols>
  <sheetData>
    <row r="1" spans="1:29" ht="13.8" x14ac:dyDescent="0.25">
      <c r="A1" s="4" t="s">
        <v>2</v>
      </c>
    </row>
    <row r="2" spans="1:29" ht="14.4" x14ac:dyDescent="0.3">
      <c r="A2" s="5" t="s">
        <v>1</v>
      </c>
      <c r="B2" s="3">
        <f>'Step 1'!B2</f>
        <v>44562</v>
      </c>
      <c r="C2" s="3">
        <f>'Step 1'!C2</f>
        <v>44593</v>
      </c>
      <c r="D2" s="3">
        <f>'Step 1'!D2</f>
        <v>44621</v>
      </c>
      <c r="E2" s="3">
        <f>'Step 1'!E2</f>
        <v>44652</v>
      </c>
      <c r="F2" s="3">
        <f>'Step 1'!F2</f>
        <v>44682</v>
      </c>
      <c r="G2" s="3">
        <f>'Step 1'!G2</f>
        <v>44713</v>
      </c>
      <c r="H2" s="3">
        <f>'Step 1'!H2</f>
        <v>44743</v>
      </c>
      <c r="I2" s="3">
        <f>'Step 1'!I2</f>
        <v>44774</v>
      </c>
      <c r="J2" s="3">
        <f>'Step 1'!J2</f>
        <v>44805</v>
      </c>
      <c r="K2" s="3">
        <f>'Step 1'!K2</f>
        <v>44835</v>
      </c>
      <c r="L2" s="3">
        <f>'Step 1'!L2</f>
        <v>44866</v>
      </c>
      <c r="M2" s="3">
        <f>'Step 1'!M2</f>
        <v>44896</v>
      </c>
      <c r="N2" s="3">
        <f>'Step 1'!N2</f>
        <v>44927</v>
      </c>
      <c r="O2" s="3">
        <f>'Step 1'!O2</f>
        <v>44958</v>
      </c>
      <c r="P2" s="3">
        <f>'Step 1'!P2</f>
        <v>44986</v>
      </c>
      <c r="Q2" s="3">
        <f>'Step 1'!Q2</f>
        <v>45017</v>
      </c>
      <c r="R2" s="3">
        <f>'Step 1'!R2</f>
        <v>45047</v>
      </c>
      <c r="S2" s="3">
        <f>'Step 1'!S2</f>
        <v>45078</v>
      </c>
      <c r="T2" s="3">
        <f>'Step 1'!T2</f>
        <v>45108</v>
      </c>
      <c r="U2" s="3">
        <f>'Step 1'!U2</f>
        <v>45139</v>
      </c>
      <c r="V2" s="3">
        <f>'Step 1'!V2</f>
        <v>45170</v>
      </c>
      <c r="W2" s="3">
        <f>'Step 1'!W2</f>
        <v>45200</v>
      </c>
      <c r="X2" s="3">
        <f>'Step 1'!X2</f>
        <v>45231</v>
      </c>
      <c r="Y2" s="3">
        <f>'Step 1'!Y2</f>
        <v>45261</v>
      </c>
      <c r="Z2" s="3">
        <f>'Step 1'!Z2</f>
        <v>45292</v>
      </c>
      <c r="AA2" s="3">
        <f>'Step 1'!AA2</f>
        <v>45323</v>
      </c>
      <c r="AB2" s="3">
        <f>'Step 1'!AB2</f>
        <v>45352</v>
      </c>
      <c r="AC2" s="3">
        <f>'Step 1'!AC2</f>
        <v>45383</v>
      </c>
    </row>
    <row r="3" spans="1:29" x14ac:dyDescent="0.25">
      <c r="A3" t="s">
        <v>79</v>
      </c>
      <c r="B3" s="27">
        <v>25378</v>
      </c>
      <c r="C3" s="27">
        <v>23514</v>
      </c>
      <c r="D3" s="27">
        <v>22106</v>
      </c>
      <c r="E3" s="27">
        <v>20303</v>
      </c>
      <c r="F3" s="27">
        <v>19464</v>
      </c>
      <c r="G3" s="27">
        <v>22808</v>
      </c>
      <c r="H3" s="27">
        <v>21772</v>
      </c>
      <c r="I3" s="27">
        <v>22420</v>
      </c>
      <c r="J3" s="27">
        <v>19336</v>
      </c>
      <c r="K3" s="27">
        <v>20488</v>
      </c>
      <c r="L3" s="27">
        <v>18824</v>
      </c>
      <c r="M3" s="27">
        <v>18066</v>
      </c>
      <c r="N3" s="27">
        <v>21606</v>
      </c>
      <c r="O3" s="27">
        <v>21499</v>
      </c>
      <c r="P3" s="27">
        <v>20548</v>
      </c>
      <c r="Q3" s="27">
        <v>18094</v>
      </c>
      <c r="R3" s="27">
        <v>18519</v>
      </c>
      <c r="S3" s="27">
        <v>21315</v>
      </c>
      <c r="T3" s="27">
        <v>20751</v>
      </c>
      <c r="U3" s="27">
        <v>22302</v>
      </c>
      <c r="V3" s="27">
        <v>19772</v>
      </c>
      <c r="W3" s="27">
        <v>20317</v>
      </c>
      <c r="X3" s="27">
        <v>18126</v>
      </c>
      <c r="Y3" s="27">
        <v>18648</v>
      </c>
      <c r="Z3" s="27">
        <v>21021</v>
      </c>
      <c r="AA3" s="27">
        <v>20317</v>
      </c>
      <c r="AB3" s="27">
        <v>20162</v>
      </c>
      <c r="AC3" s="27">
        <v>18837</v>
      </c>
    </row>
    <row r="4" spans="1:29" x14ac:dyDescent="0.25">
      <c r="A4" t="s">
        <v>70</v>
      </c>
      <c r="B4" s="27">
        <v>1225</v>
      </c>
      <c r="C4" s="27">
        <v>1039</v>
      </c>
      <c r="D4" s="27">
        <v>1011</v>
      </c>
      <c r="E4" s="27">
        <v>985</v>
      </c>
      <c r="F4" s="27">
        <v>950</v>
      </c>
      <c r="G4" s="27">
        <v>1147</v>
      </c>
      <c r="H4" s="27">
        <v>1093</v>
      </c>
      <c r="I4" s="27">
        <v>1103</v>
      </c>
      <c r="J4" s="27">
        <v>966</v>
      </c>
      <c r="K4" s="27">
        <v>995</v>
      </c>
      <c r="L4" s="27">
        <v>875</v>
      </c>
      <c r="M4" s="27">
        <v>789</v>
      </c>
      <c r="N4" s="27">
        <v>901</v>
      </c>
      <c r="O4" s="27">
        <v>906</v>
      </c>
      <c r="P4" s="27">
        <v>888</v>
      </c>
      <c r="Q4" s="27">
        <v>763</v>
      </c>
      <c r="R4" s="27">
        <v>803</v>
      </c>
      <c r="S4" s="27">
        <v>1007</v>
      </c>
      <c r="T4" s="27">
        <v>1028</v>
      </c>
      <c r="U4" s="27">
        <v>1032</v>
      </c>
      <c r="V4" s="27">
        <v>898</v>
      </c>
      <c r="W4" s="27">
        <v>943</v>
      </c>
      <c r="X4" s="27">
        <v>812</v>
      </c>
      <c r="Y4" s="27">
        <v>851</v>
      </c>
      <c r="Z4" s="27">
        <v>933</v>
      </c>
      <c r="AA4" s="27">
        <v>908</v>
      </c>
      <c r="AB4" s="27">
        <v>955</v>
      </c>
      <c r="AC4" s="27">
        <v>923</v>
      </c>
    </row>
    <row r="5" spans="1:29" x14ac:dyDescent="0.25">
      <c r="A5" t="s">
        <v>80</v>
      </c>
      <c r="B5" s="27">
        <v>4661</v>
      </c>
      <c r="C5" s="27">
        <v>4228</v>
      </c>
      <c r="D5" s="27">
        <v>4054</v>
      </c>
      <c r="E5" s="27">
        <v>3770</v>
      </c>
      <c r="F5" s="27">
        <v>3633</v>
      </c>
      <c r="G5" s="27">
        <v>4484</v>
      </c>
      <c r="H5" s="27">
        <v>4256</v>
      </c>
      <c r="I5" s="27">
        <v>4446</v>
      </c>
      <c r="J5" s="27">
        <v>3603</v>
      </c>
      <c r="K5" s="27">
        <v>3831</v>
      </c>
      <c r="L5" s="27">
        <v>3446</v>
      </c>
      <c r="M5" s="27">
        <v>3307</v>
      </c>
      <c r="N5" s="27">
        <v>3812</v>
      </c>
      <c r="O5" s="27">
        <v>3862</v>
      </c>
      <c r="P5" s="27">
        <v>3711</v>
      </c>
      <c r="Q5" s="27">
        <v>3339</v>
      </c>
      <c r="R5" s="27">
        <v>3318</v>
      </c>
      <c r="S5" s="27">
        <v>4056</v>
      </c>
      <c r="T5" s="27">
        <v>3974</v>
      </c>
      <c r="U5" s="27">
        <v>4170</v>
      </c>
      <c r="V5" s="27">
        <v>3523</v>
      </c>
      <c r="W5" s="27">
        <v>3689</v>
      </c>
      <c r="X5" s="27">
        <v>3290</v>
      </c>
      <c r="Y5" s="27">
        <v>3339</v>
      </c>
      <c r="Z5" s="27">
        <v>3737</v>
      </c>
      <c r="AA5" s="27">
        <v>3631</v>
      </c>
      <c r="AB5" s="27">
        <v>3701</v>
      </c>
      <c r="AC5" s="27">
        <v>3421</v>
      </c>
    </row>
    <row r="6" spans="1:29" x14ac:dyDescent="0.25">
      <c r="A6" t="s">
        <v>74</v>
      </c>
      <c r="B6" s="27">
        <v>4661</v>
      </c>
      <c r="C6" s="27">
        <v>4228</v>
      </c>
      <c r="D6" s="27">
        <v>4054</v>
      </c>
      <c r="E6" s="27">
        <v>3770</v>
      </c>
      <c r="F6" s="27">
        <v>3633</v>
      </c>
      <c r="G6" s="27">
        <v>4484</v>
      </c>
      <c r="H6" s="27">
        <v>4256</v>
      </c>
      <c r="I6" s="27">
        <v>4446</v>
      </c>
      <c r="J6" s="27">
        <v>3603</v>
      </c>
      <c r="K6" s="27">
        <v>3831</v>
      </c>
      <c r="L6" s="27">
        <v>3446</v>
      </c>
      <c r="M6" s="27">
        <v>3307</v>
      </c>
      <c r="N6" s="27">
        <v>3812</v>
      </c>
      <c r="O6" s="27">
        <v>3862</v>
      </c>
      <c r="P6" s="27">
        <v>3711</v>
      </c>
      <c r="Q6" s="27">
        <v>3339</v>
      </c>
      <c r="R6" s="27">
        <v>3318</v>
      </c>
      <c r="S6" s="27">
        <v>4056</v>
      </c>
      <c r="T6" s="27">
        <v>3974</v>
      </c>
      <c r="U6" s="27">
        <v>4170</v>
      </c>
      <c r="V6" s="27">
        <v>3523</v>
      </c>
      <c r="W6" s="27">
        <v>3689</v>
      </c>
      <c r="X6" s="27">
        <v>3290</v>
      </c>
      <c r="Y6" s="27">
        <v>3339</v>
      </c>
      <c r="Z6" s="27">
        <v>3737</v>
      </c>
      <c r="AA6" s="27">
        <v>3631</v>
      </c>
      <c r="AB6" s="27">
        <v>3701</v>
      </c>
      <c r="AC6" s="27">
        <v>3421</v>
      </c>
    </row>
    <row r="7" spans="1:29" x14ac:dyDescent="0.25">
      <c r="A7" t="s">
        <v>75</v>
      </c>
      <c r="B7" s="27">
        <v>14862</v>
      </c>
      <c r="C7" s="27">
        <v>13835</v>
      </c>
      <c r="D7" s="27">
        <v>12970</v>
      </c>
      <c r="E7" s="27">
        <v>11978</v>
      </c>
      <c r="F7" s="27">
        <v>11697</v>
      </c>
      <c r="G7" s="27">
        <v>13784</v>
      </c>
      <c r="H7" s="27">
        <v>13206</v>
      </c>
      <c r="I7" s="27">
        <v>13452</v>
      </c>
      <c r="J7" s="27">
        <v>11510</v>
      </c>
      <c r="K7" s="27">
        <v>12091</v>
      </c>
      <c r="L7" s="27">
        <v>10906</v>
      </c>
      <c r="M7" s="27">
        <v>10386</v>
      </c>
      <c r="N7" s="27">
        <v>12661</v>
      </c>
      <c r="O7" s="27">
        <v>12516</v>
      </c>
      <c r="P7" s="27">
        <v>12119</v>
      </c>
      <c r="Q7" s="27">
        <v>10650</v>
      </c>
      <c r="R7" s="27">
        <v>11102</v>
      </c>
      <c r="S7" s="27">
        <v>13102</v>
      </c>
      <c r="T7" s="27">
        <v>12815</v>
      </c>
      <c r="U7" s="27">
        <v>13735</v>
      </c>
      <c r="V7" s="27">
        <v>11929</v>
      </c>
      <c r="W7" s="27">
        <v>12234</v>
      </c>
      <c r="X7" s="27">
        <v>10717</v>
      </c>
      <c r="Y7" s="27">
        <v>10911</v>
      </c>
      <c r="Z7" s="27">
        <v>12273</v>
      </c>
      <c r="AA7" s="27">
        <v>11884</v>
      </c>
      <c r="AB7" s="27">
        <v>11814</v>
      </c>
      <c r="AC7" s="27">
        <v>11141</v>
      </c>
    </row>
    <row r="8" spans="1:29" x14ac:dyDescent="0.25">
      <c r="A8" t="s">
        <v>81</v>
      </c>
      <c r="B8" s="27">
        <v>789</v>
      </c>
      <c r="C8" s="27">
        <v>616</v>
      </c>
      <c r="D8" s="27">
        <v>791</v>
      </c>
      <c r="E8" s="27">
        <v>611</v>
      </c>
      <c r="F8" s="27">
        <v>680</v>
      </c>
      <c r="G8" s="27">
        <v>653</v>
      </c>
      <c r="H8" s="27">
        <v>942</v>
      </c>
      <c r="I8" s="27">
        <v>706</v>
      </c>
      <c r="J8" s="27">
        <v>631</v>
      </c>
      <c r="K8" s="27">
        <v>746</v>
      </c>
      <c r="L8" s="27">
        <v>651</v>
      </c>
      <c r="M8" s="27">
        <v>545</v>
      </c>
      <c r="N8" s="27">
        <v>668</v>
      </c>
      <c r="O8" s="27">
        <v>704</v>
      </c>
      <c r="P8" s="27">
        <v>825</v>
      </c>
      <c r="Q8" s="27">
        <v>495</v>
      </c>
      <c r="R8" s="27">
        <v>544</v>
      </c>
      <c r="S8" s="27">
        <v>732</v>
      </c>
      <c r="T8" s="27">
        <v>952</v>
      </c>
      <c r="U8" s="27">
        <v>697</v>
      </c>
      <c r="V8" s="27">
        <v>581</v>
      </c>
      <c r="W8" s="27">
        <v>703</v>
      </c>
      <c r="X8" s="27">
        <v>621</v>
      </c>
      <c r="Y8" s="27">
        <v>587</v>
      </c>
      <c r="Z8" s="27">
        <v>544</v>
      </c>
      <c r="AA8" s="27">
        <v>669</v>
      </c>
      <c r="AB8" s="27">
        <v>758</v>
      </c>
      <c r="AC8" s="27">
        <v>539</v>
      </c>
    </row>
    <row r="9" spans="1:29" x14ac:dyDescent="0.25">
      <c r="A9" t="s">
        <v>82</v>
      </c>
      <c r="B9" s="27">
        <v>10749</v>
      </c>
      <c r="C9" s="27">
        <v>9902</v>
      </c>
      <c r="D9" s="27">
        <v>8821</v>
      </c>
      <c r="E9" s="27">
        <v>7592</v>
      </c>
      <c r="F9" s="27">
        <v>7103</v>
      </c>
      <c r="G9" s="27">
        <v>7967</v>
      </c>
      <c r="H9" s="27">
        <v>7605</v>
      </c>
      <c r="I9" s="27">
        <v>7756</v>
      </c>
      <c r="J9" s="27">
        <v>6888</v>
      </c>
      <c r="K9" s="27">
        <v>7547</v>
      </c>
      <c r="L9" s="27">
        <v>7487</v>
      </c>
      <c r="M9" s="27">
        <v>7312</v>
      </c>
      <c r="N9" s="27">
        <v>9044</v>
      </c>
      <c r="O9" s="27">
        <v>8412</v>
      </c>
      <c r="P9" s="27">
        <v>7410</v>
      </c>
      <c r="Q9" s="27">
        <v>5914</v>
      </c>
      <c r="R9" s="27">
        <v>5987</v>
      </c>
      <c r="S9" s="27">
        <v>6227</v>
      </c>
      <c r="T9" s="27">
        <v>6182</v>
      </c>
      <c r="U9" s="27">
        <v>6658</v>
      </c>
      <c r="V9" s="27">
        <v>6395</v>
      </c>
      <c r="W9" s="27">
        <v>6729</v>
      </c>
      <c r="X9" s="27">
        <v>6543</v>
      </c>
      <c r="Y9" s="27">
        <v>6993</v>
      </c>
      <c r="Z9" s="27">
        <v>8802</v>
      </c>
      <c r="AA9" s="27">
        <v>8448</v>
      </c>
      <c r="AB9" s="27">
        <v>8171</v>
      </c>
      <c r="AC9" s="27">
        <v>7324</v>
      </c>
    </row>
    <row r="10" spans="1:29" x14ac:dyDescent="0.25">
      <c r="A10" t="s">
        <v>83</v>
      </c>
      <c r="B10" s="27">
        <v>5856</v>
      </c>
      <c r="C10" s="27">
        <v>5451</v>
      </c>
      <c r="D10" s="27">
        <v>5082</v>
      </c>
      <c r="E10" s="27">
        <v>4556</v>
      </c>
      <c r="F10" s="27">
        <v>4133</v>
      </c>
      <c r="G10" s="27">
        <v>4541</v>
      </c>
      <c r="H10" s="27">
        <v>4310</v>
      </c>
      <c r="I10" s="27">
        <v>4523</v>
      </c>
      <c r="J10" s="27">
        <v>4223</v>
      </c>
      <c r="K10" s="27">
        <v>4566</v>
      </c>
      <c r="L10" s="27">
        <v>4472</v>
      </c>
      <c r="M10" s="27">
        <v>4372</v>
      </c>
      <c r="N10" s="27">
        <v>5133</v>
      </c>
      <c r="O10" s="27">
        <v>5121</v>
      </c>
      <c r="P10" s="27">
        <v>4718</v>
      </c>
      <c r="Q10" s="27">
        <v>4104</v>
      </c>
      <c r="R10" s="27">
        <v>4098</v>
      </c>
      <c r="S10" s="27">
        <v>4158</v>
      </c>
      <c r="T10" s="27">
        <v>3962</v>
      </c>
      <c r="U10" s="27">
        <v>4397</v>
      </c>
      <c r="V10" s="27">
        <v>4320</v>
      </c>
      <c r="W10" s="27">
        <v>4394</v>
      </c>
      <c r="X10" s="27">
        <v>4119</v>
      </c>
      <c r="Y10" s="27">
        <v>4398</v>
      </c>
      <c r="Z10" s="27">
        <v>5011</v>
      </c>
      <c r="AA10" s="27">
        <v>4801</v>
      </c>
      <c r="AB10" s="27">
        <v>4647</v>
      </c>
      <c r="AC10" s="27">
        <v>4275</v>
      </c>
    </row>
    <row r="11" spans="1:29" x14ac:dyDescent="0.25">
      <c r="A11" t="s">
        <v>84</v>
      </c>
      <c r="B11" s="27">
        <v>5856</v>
      </c>
      <c r="C11" s="27">
        <v>5451</v>
      </c>
      <c r="D11" s="27">
        <v>5082</v>
      </c>
      <c r="E11" s="27">
        <v>4556</v>
      </c>
      <c r="F11" s="27">
        <v>4133</v>
      </c>
      <c r="G11" s="27">
        <v>4541</v>
      </c>
      <c r="H11" s="27">
        <v>4310</v>
      </c>
      <c r="I11" s="27">
        <v>4523</v>
      </c>
      <c r="J11" s="27">
        <v>4223</v>
      </c>
      <c r="K11" s="27">
        <v>4566</v>
      </c>
      <c r="L11" s="27">
        <v>4472</v>
      </c>
      <c r="M11" s="27">
        <v>4372</v>
      </c>
      <c r="N11" s="27">
        <v>5133</v>
      </c>
      <c r="O11" s="27">
        <v>5121</v>
      </c>
      <c r="P11" s="27">
        <v>4718</v>
      </c>
      <c r="Q11" s="27">
        <v>4104</v>
      </c>
      <c r="R11" s="27">
        <v>4098</v>
      </c>
      <c r="S11" s="27">
        <v>4158</v>
      </c>
      <c r="T11" s="27">
        <v>3962</v>
      </c>
      <c r="U11" s="27">
        <v>4397</v>
      </c>
      <c r="V11" s="27">
        <v>4320</v>
      </c>
      <c r="W11" s="27">
        <v>4394</v>
      </c>
      <c r="X11" s="27">
        <v>4119</v>
      </c>
      <c r="Y11" s="27">
        <v>4398</v>
      </c>
      <c r="Z11" s="27">
        <v>5011</v>
      </c>
      <c r="AA11" s="27">
        <v>4801</v>
      </c>
      <c r="AB11" s="27">
        <v>4647</v>
      </c>
      <c r="AC11" s="27">
        <v>4275</v>
      </c>
    </row>
    <row r="12" spans="1:29" x14ac:dyDescent="0.25">
      <c r="A12" t="s">
        <v>71</v>
      </c>
      <c r="B12" s="27">
        <v>2235</v>
      </c>
      <c r="C12" s="27">
        <v>2135</v>
      </c>
      <c r="D12" s="27">
        <v>1940</v>
      </c>
      <c r="E12" s="27">
        <v>1942</v>
      </c>
      <c r="F12" s="27">
        <v>1874</v>
      </c>
      <c r="G12" s="27">
        <v>2246</v>
      </c>
      <c r="H12" s="27">
        <v>2062</v>
      </c>
      <c r="I12" s="27">
        <v>2202</v>
      </c>
      <c r="J12" s="27">
        <v>1776</v>
      </c>
      <c r="K12" s="27">
        <v>1842</v>
      </c>
      <c r="L12" s="27">
        <v>1621</v>
      </c>
      <c r="M12" s="27">
        <v>1535</v>
      </c>
      <c r="N12" s="27">
        <v>2008</v>
      </c>
      <c r="O12" s="27">
        <v>1994</v>
      </c>
      <c r="P12" s="27">
        <v>1853</v>
      </c>
      <c r="Q12" s="27">
        <v>1767</v>
      </c>
      <c r="R12" s="27">
        <v>1985</v>
      </c>
      <c r="S12" s="27">
        <v>2479</v>
      </c>
      <c r="T12" s="27">
        <v>2220</v>
      </c>
      <c r="U12" s="27">
        <v>2488</v>
      </c>
      <c r="V12" s="27">
        <v>2044</v>
      </c>
      <c r="W12" s="27">
        <v>2121</v>
      </c>
      <c r="X12" s="27">
        <v>1844</v>
      </c>
      <c r="Y12" s="27">
        <v>1878</v>
      </c>
      <c r="Z12" s="27">
        <v>2203</v>
      </c>
      <c r="AA12" s="27">
        <v>2007</v>
      </c>
      <c r="AB12" s="27">
        <v>1958</v>
      </c>
      <c r="AC12" s="27">
        <v>1912</v>
      </c>
    </row>
    <row r="13" spans="1:29" x14ac:dyDescent="0.25">
      <c r="A13" t="s">
        <v>85</v>
      </c>
      <c r="B13" s="27">
        <v>19106</v>
      </c>
      <c r="C13" s="27">
        <v>17762</v>
      </c>
      <c r="D13" s="27">
        <v>16351</v>
      </c>
      <c r="E13" s="27">
        <v>14706</v>
      </c>
      <c r="F13" s="27">
        <v>14555</v>
      </c>
      <c r="G13" s="27">
        <v>17131</v>
      </c>
      <c r="H13" s="27">
        <v>16532</v>
      </c>
      <c r="I13" s="27">
        <v>16560</v>
      </c>
      <c r="J13" s="27">
        <v>14069</v>
      </c>
      <c r="K13" s="27">
        <v>14823</v>
      </c>
      <c r="L13" s="27">
        <v>13552</v>
      </c>
      <c r="M13" s="27">
        <v>12972</v>
      </c>
      <c r="N13" s="27">
        <v>15913</v>
      </c>
      <c r="O13" s="27">
        <v>15754</v>
      </c>
      <c r="P13" s="27">
        <v>14971</v>
      </c>
      <c r="Q13" s="27">
        <v>12900</v>
      </c>
      <c r="R13" s="27">
        <v>13734</v>
      </c>
      <c r="S13" s="27">
        <v>16003</v>
      </c>
      <c r="T13" s="27">
        <v>15920</v>
      </c>
      <c r="U13" s="27">
        <v>16951</v>
      </c>
      <c r="V13" s="27">
        <v>14794</v>
      </c>
      <c r="W13" s="27">
        <v>15205</v>
      </c>
      <c r="X13" s="27">
        <v>13591</v>
      </c>
      <c r="Y13" s="27">
        <v>13962</v>
      </c>
      <c r="Z13" s="27">
        <v>15959</v>
      </c>
      <c r="AA13" s="27">
        <v>15473</v>
      </c>
      <c r="AB13" s="27">
        <v>15322</v>
      </c>
      <c r="AC13" s="27">
        <v>14235</v>
      </c>
    </row>
    <row r="14" spans="1:29" x14ac:dyDescent="0.25">
      <c r="A14" t="s">
        <v>86</v>
      </c>
      <c r="B14" s="27">
        <v>14862</v>
      </c>
      <c r="C14" s="27">
        <v>13835</v>
      </c>
      <c r="D14" s="27">
        <v>12970</v>
      </c>
      <c r="E14" s="27">
        <v>11978</v>
      </c>
      <c r="F14" s="27">
        <v>11697</v>
      </c>
      <c r="G14" s="27">
        <v>13784</v>
      </c>
      <c r="H14" s="27">
        <v>13206</v>
      </c>
      <c r="I14" s="27">
        <v>13452</v>
      </c>
      <c r="J14" s="27">
        <v>11510</v>
      </c>
      <c r="K14" s="27">
        <v>12091</v>
      </c>
      <c r="L14" s="27">
        <v>10906</v>
      </c>
      <c r="M14" s="27">
        <v>10386</v>
      </c>
      <c r="N14" s="27">
        <v>12661</v>
      </c>
      <c r="O14" s="27">
        <v>12516</v>
      </c>
      <c r="P14" s="27">
        <v>12119</v>
      </c>
      <c r="Q14" s="27">
        <v>10650</v>
      </c>
      <c r="R14" s="27">
        <v>11102</v>
      </c>
      <c r="S14" s="27">
        <v>13102</v>
      </c>
      <c r="T14" s="27">
        <v>12815</v>
      </c>
      <c r="U14" s="27">
        <v>13735</v>
      </c>
      <c r="V14" s="27">
        <v>11929</v>
      </c>
      <c r="W14" s="27">
        <v>12234</v>
      </c>
      <c r="X14" s="27">
        <v>10717</v>
      </c>
      <c r="Y14" s="27">
        <v>10911</v>
      </c>
      <c r="Z14" s="27">
        <v>12273</v>
      </c>
      <c r="AA14" s="27">
        <v>11884</v>
      </c>
      <c r="AB14" s="27">
        <v>11814</v>
      </c>
      <c r="AC14" s="27">
        <v>11141</v>
      </c>
    </row>
    <row r="15" spans="1:29" x14ac:dyDescent="0.25"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</row>
    <row r="16" spans="1:29" x14ac:dyDescent="0.25"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</row>
    <row r="17" spans="2:28" x14ac:dyDescent="0.25"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</row>
    <row r="18" spans="2:28" x14ac:dyDescent="0.25"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</row>
    <row r="19" spans="2:28" x14ac:dyDescent="0.25"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</row>
    <row r="20" spans="2:28" x14ac:dyDescent="0.25"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</row>
    <row r="21" spans="2:28" x14ac:dyDescent="0.25"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</row>
    <row r="22" spans="2:28" x14ac:dyDescent="0.25"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</row>
    <row r="23" spans="2:28" x14ac:dyDescent="0.25"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</row>
    <row r="24" spans="2:28" x14ac:dyDescent="0.25"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</row>
    <row r="25" spans="2:28" x14ac:dyDescent="0.25"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</row>
    <row r="26" spans="2:28" x14ac:dyDescent="0.25"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</row>
    <row r="27" spans="2:28" x14ac:dyDescent="0.25"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</row>
    <row r="28" spans="2:28" x14ac:dyDescent="0.25"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</row>
    <row r="29" spans="2:28" x14ac:dyDescent="0.25"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</row>
    <row r="30" spans="2:28" x14ac:dyDescent="0.25"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</row>
    <row r="31" spans="2:28" x14ac:dyDescent="0.25"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</row>
    <row r="32" spans="2:28" x14ac:dyDescent="0.25"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</row>
    <row r="33" spans="2:28" x14ac:dyDescent="0.25"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</row>
    <row r="34" spans="2:28" x14ac:dyDescent="0.25"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</row>
    <row r="35" spans="2:28" x14ac:dyDescent="0.25"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</row>
    <row r="36" spans="2:28" x14ac:dyDescent="0.25"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</row>
    <row r="37" spans="2:28" x14ac:dyDescent="0.25"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</row>
    <row r="38" spans="2:28" x14ac:dyDescent="0.25"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</row>
    <row r="39" spans="2:28" x14ac:dyDescent="0.25"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</row>
    <row r="40" spans="2:28" x14ac:dyDescent="0.25"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</row>
    <row r="41" spans="2:28" x14ac:dyDescent="0.25"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</row>
    <row r="42" spans="2:28" x14ac:dyDescent="0.25"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</row>
    <row r="43" spans="2:28" x14ac:dyDescent="0.25"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</row>
    <row r="44" spans="2:28" x14ac:dyDescent="0.25"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</row>
    <row r="45" spans="2:28" x14ac:dyDescent="0.25"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</row>
    <row r="46" spans="2:28" x14ac:dyDescent="0.25"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</row>
    <row r="47" spans="2:28" x14ac:dyDescent="0.25"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</row>
    <row r="48" spans="2:28" x14ac:dyDescent="0.25"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</row>
    <row r="49" spans="2:28" x14ac:dyDescent="0.25"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</row>
    <row r="50" spans="2:28" x14ac:dyDescent="0.25"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</row>
    <row r="51" spans="2:28" x14ac:dyDescent="0.25"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</row>
    <row r="52" spans="2:28" x14ac:dyDescent="0.25"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</row>
    <row r="53" spans="2:28" x14ac:dyDescent="0.25"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</row>
    <row r="54" spans="2:28" x14ac:dyDescent="0.25"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</row>
    <row r="55" spans="2:28" x14ac:dyDescent="0.25"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</row>
    <row r="56" spans="2:28" x14ac:dyDescent="0.25"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</row>
    <row r="57" spans="2:28" x14ac:dyDescent="0.25"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</row>
    <row r="58" spans="2:28" x14ac:dyDescent="0.25"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</row>
    <row r="59" spans="2:28" x14ac:dyDescent="0.25"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</row>
    <row r="60" spans="2:28" x14ac:dyDescent="0.25"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</row>
    <row r="61" spans="2:28" x14ac:dyDescent="0.25"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</row>
    <row r="62" spans="2:28" x14ac:dyDescent="0.25"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</row>
    <row r="63" spans="2:28" x14ac:dyDescent="0.25"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</row>
    <row r="64" spans="2:28" x14ac:dyDescent="0.25"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</row>
    <row r="65" spans="2:28" x14ac:dyDescent="0.25"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</row>
    <row r="66" spans="2:28" x14ac:dyDescent="0.25"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</row>
    <row r="67" spans="2:28" x14ac:dyDescent="0.25"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</row>
    <row r="68" spans="2:28" x14ac:dyDescent="0.25"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</row>
    <row r="69" spans="2:28" x14ac:dyDescent="0.25"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</row>
    <row r="70" spans="2:28" x14ac:dyDescent="0.25"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</row>
    <row r="71" spans="2:28" x14ac:dyDescent="0.25"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</row>
    <row r="72" spans="2:28" x14ac:dyDescent="0.25"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</row>
    <row r="73" spans="2:28" x14ac:dyDescent="0.25"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</row>
    <row r="74" spans="2:28" x14ac:dyDescent="0.25"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</row>
    <row r="75" spans="2:28" x14ac:dyDescent="0.25"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</row>
    <row r="76" spans="2:28" x14ac:dyDescent="0.25"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</row>
    <row r="77" spans="2:28" x14ac:dyDescent="0.25"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</row>
    <row r="78" spans="2:28" x14ac:dyDescent="0.25"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</row>
    <row r="79" spans="2:28" x14ac:dyDescent="0.25"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</row>
    <row r="80" spans="2:28" x14ac:dyDescent="0.25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</row>
    <row r="81" spans="2:28" x14ac:dyDescent="0.25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</row>
    <row r="82" spans="2:28" x14ac:dyDescent="0.25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</row>
    <row r="83" spans="2:28" x14ac:dyDescent="0.25"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</row>
    <row r="84" spans="2:28" x14ac:dyDescent="0.25"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</row>
    <row r="85" spans="2:28" x14ac:dyDescent="0.25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</row>
    <row r="86" spans="2:28" x14ac:dyDescent="0.25"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</row>
    <row r="87" spans="2:28" x14ac:dyDescent="0.25"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</row>
    <row r="88" spans="2:28" x14ac:dyDescent="0.25"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</row>
    <row r="89" spans="2:28" x14ac:dyDescent="0.25"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</row>
    <row r="90" spans="2:28" x14ac:dyDescent="0.25"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</row>
    <row r="91" spans="2:28" x14ac:dyDescent="0.25"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</row>
    <row r="92" spans="2:28" x14ac:dyDescent="0.25"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</row>
    <row r="93" spans="2:28" x14ac:dyDescent="0.25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</row>
    <row r="94" spans="2:28" x14ac:dyDescent="0.25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</row>
    <row r="95" spans="2:28" x14ac:dyDescent="0.25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</row>
    <row r="96" spans="2:28" x14ac:dyDescent="0.25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</row>
    <row r="97" spans="2:28" x14ac:dyDescent="0.25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</row>
    <row r="98" spans="2:28" x14ac:dyDescent="0.25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</row>
    <row r="99" spans="2:28" x14ac:dyDescent="0.25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</row>
    <row r="100" spans="2:28" x14ac:dyDescent="0.25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</row>
    <row r="101" spans="2:28" x14ac:dyDescent="0.25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</row>
    <row r="102" spans="2:28" x14ac:dyDescent="0.25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</row>
    <row r="103" spans="2:28" x14ac:dyDescent="0.25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</row>
    <row r="104" spans="2:28" x14ac:dyDescent="0.25"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</row>
    <row r="105" spans="2:28" x14ac:dyDescent="0.25"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</row>
    <row r="106" spans="2:28" x14ac:dyDescent="0.25">
      <c r="B106" s="27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</row>
    <row r="107" spans="2:28" x14ac:dyDescent="0.25"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</row>
    <row r="108" spans="2:28" x14ac:dyDescent="0.25">
      <c r="B108" s="27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</row>
    <row r="109" spans="2:28" x14ac:dyDescent="0.25"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</row>
    <row r="110" spans="2:28" x14ac:dyDescent="0.25">
      <c r="B110" s="27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</row>
    <row r="111" spans="2:28" x14ac:dyDescent="0.25">
      <c r="B111" s="27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</row>
    <row r="112" spans="2:28" x14ac:dyDescent="0.25"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</row>
    <row r="113" spans="2:28" x14ac:dyDescent="0.25">
      <c r="B113" s="27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</row>
    <row r="114" spans="2:28" x14ac:dyDescent="0.25">
      <c r="B114" s="27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</row>
    <row r="115" spans="2:28" x14ac:dyDescent="0.25">
      <c r="B115" s="27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</row>
    <row r="116" spans="2:28" x14ac:dyDescent="0.25">
      <c r="B116" s="27"/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</row>
    <row r="117" spans="2:28" x14ac:dyDescent="0.25">
      <c r="B117" s="27"/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</row>
    <row r="118" spans="2:28" x14ac:dyDescent="0.25">
      <c r="B118" s="27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</row>
    <row r="119" spans="2:28" x14ac:dyDescent="0.25"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</row>
    <row r="120" spans="2:28" x14ac:dyDescent="0.25">
      <c r="B120" s="27"/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</row>
    <row r="121" spans="2:28" x14ac:dyDescent="0.25">
      <c r="B121" s="27"/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</row>
    <row r="122" spans="2:28" x14ac:dyDescent="0.25">
      <c r="B122" s="27"/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</row>
    <row r="123" spans="2:28" x14ac:dyDescent="0.25">
      <c r="B123" s="27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</row>
    <row r="124" spans="2:28" x14ac:dyDescent="0.25">
      <c r="B124" s="27"/>
      <c r="C124" s="27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</row>
    <row r="125" spans="2:28" x14ac:dyDescent="0.25">
      <c r="B125" s="27"/>
      <c r="C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</row>
    <row r="126" spans="2:28" x14ac:dyDescent="0.25">
      <c r="B126" s="27"/>
      <c r="C126" s="27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</row>
    <row r="127" spans="2:28" x14ac:dyDescent="0.25">
      <c r="B127" s="27"/>
      <c r="C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</row>
    <row r="128" spans="2:28" x14ac:dyDescent="0.25">
      <c r="B128" s="27"/>
      <c r="C128" s="27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</row>
    <row r="129" spans="2:28" x14ac:dyDescent="0.25"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</row>
    <row r="130" spans="2:28" x14ac:dyDescent="0.25">
      <c r="B130" s="27"/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</row>
    <row r="131" spans="2:28" x14ac:dyDescent="0.25">
      <c r="B131" s="27"/>
      <c r="C131" s="27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</row>
    <row r="132" spans="2:28" x14ac:dyDescent="0.25">
      <c r="B132" s="27"/>
      <c r="C132" s="27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</row>
    <row r="133" spans="2:28" x14ac:dyDescent="0.25">
      <c r="B133" s="27"/>
      <c r="C133" s="27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</row>
    <row r="134" spans="2:28" x14ac:dyDescent="0.25">
      <c r="B134" s="27"/>
      <c r="C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</row>
    <row r="135" spans="2:28" x14ac:dyDescent="0.25">
      <c r="B135" s="27"/>
      <c r="C135" s="27"/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</row>
    <row r="136" spans="2:28" x14ac:dyDescent="0.25">
      <c r="B136" s="27"/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</row>
    <row r="137" spans="2:28" x14ac:dyDescent="0.25">
      <c r="B137" s="27"/>
      <c r="C137" s="27"/>
      <c r="D137" s="27"/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</row>
    <row r="138" spans="2:28" x14ac:dyDescent="0.25"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</row>
    <row r="139" spans="2:28" x14ac:dyDescent="0.25">
      <c r="B139" s="27"/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</row>
    <row r="140" spans="2:28" x14ac:dyDescent="0.25"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</row>
    <row r="141" spans="2:28" x14ac:dyDescent="0.25"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</row>
    <row r="142" spans="2:28" x14ac:dyDescent="0.25">
      <c r="B142" s="27"/>
      <c r="C142" s="27"/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</row>
    <row r="143" spans="2:28" x14ac:dyDescent="0.25">
      <c r="B143" s="27"/>
      <c r="C143" s="27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</row>
    <row r="144" spans="2:28" x14ac:dyDescent="0.25">
      <c r="B144" s="27"/>
      <c r="C144" s="27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</row>
    <row r="145" spans="2:28" x14ac:dyDescent="0.25">
      <c r="B145" s="27"/>
      <c r="C145" s="27"/>
      <c r="D145" s="27"/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</row>
    <row r="146" spans="2:28" x14ac:dyDescent="0.25">
      <c r="B146" s="27"/>
      <c r="C146" s="27"/>
      <c r="D146" s="27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</row>
    <row r="147" spans="2:28" x14ac:dyDescent="0.25">
      <c r="B147" s="27"/>
      <c r="C147" s="27"/>
      <c r="D147" s="27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</row>
    <row r="148" spans="2:28" x14ac:dyDescent="0.25"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</row>
    <row r="149" spans="2:28" x14ac:dyDescent="0.25">
      <c r="B149" s="27"/>
      <c r="C149" s="27"/>
      <c r="D149" s="27"/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</row>
    <row r="150" spans="2:28" x14ac:dyDescent="0.25">
      <c r="B150" s="27"/>
      <c r="C150" s="27"/>
      <c r="D150" s="27"/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</row>
    <row r="151" spans="2:28" x14ac:dyDescent="0.25">
      <c r="B151" s="27"/>
      <c r="C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</row>
    <row r="152" spans="2:28" x14ac:dyDescent="0.25"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</row>
    <row r="153" spans="2:28" x14ac:dyDescent="0.25">
      <c r="B153" s="27"/>
      <c r="C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</row>
    <row r="154" spans="2:28" x14ac:dyDescent="0.25">
      <c r="B154" s="27"/>
      <c r="C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</row>
    <row r="155" spans="2:28" x14ac:dyDescent="0.25">
      <c r="B155" s="27"/>
      <c r="C155" s="27"/>
      <c r="D155" s="27"/>
      <c r="E155" s="27"/>
      <c r="F155" s="27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</row>
    <row r="156" spans="2:28" x14ac:dyDescent="0.25">
      <c r="B156" s="27"/>
      <c r="C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</row>
    <row r="157" spans="2:28" x14ac:dyDescent="0.25">
      <c r="B157" s="27"/>
      <c r="C157" s="27"/>
      <c r="D157" s="27"/>
      <c r="E157" s="27"/>
      <c r="F157" s="27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</row>
    <row r="158" spans="2:28" x14ac:dyDescent="0.25">
      <c r="B158" s="27"/>
      <c r="C158" s="27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</row>
    <row r="159" spans="2:28" x14ac:dyDescent="0.25">
      <c r="B159" s="27"/>
      <c r="C159" s="27"/>
      <c r="D159" s="27"/>
      <c r="E159" s="27"/>
      <c r="F159" s="27"/>
      <c r="G159" s="27"/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</row>
    <row r="160" spans="2:28" x14ac:dyDescent="0.25">
      <c r="B160" s="27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</row>
    <row r="161" spans="2:28" x14ac:dyDescent="0.25">
      <c r="B161" s="27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</row>
    <row r="162" spans="2:28" x14ac:dyDescent="0.25">
      <c r="B162" s="27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</row>
    <row r="163" spans="2:28" x14ac:dyDescent="0.25">
      <c r="B163" s="27"/>
      <c r="C163" s="27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</row>
    <row r="164" spans="2:28" x14ac:dyDescent="0.25">
      <c r="B164" s="27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</row>
    <row r="165" spans="2:28" x14ac:dyDescent="0.25">
      <c r="B165" s="27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</row>
    <row r="166" spans="2:28" x14ac:dyDescent="0.25">
      <c r="B166" s="27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</row>
    <row r="167" spans="2:28" x14ac:dyDescent="0.25">
      <c r="B167" s="27"/>
      <c r="C167" s="27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</row>
    <row r="168" spans="2:28" x14ac:dyDescent="0.25">
      <c r="B168" s="27"/>
      <c r="C168" s="27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</row>
    <row r="169" spans="2:28" x14ac:dyDescent="0.25">
      <c r="B169" s="27"/>
      <c r="C169" s="27"/>
      <c r="D169" s="27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</row>
    <row r="170" spans="2:28" x14ac:dyDescent="0.25">
      <c r="B170" s="27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</row>
    <row r="171" spans="2:28" x14ac:dyDescent="0.25">
      <c r="B171" s="27"/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</row>
    <row r="172" spans="2:28" x14ac:dyDescent="0.25"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</row>
  </sheetData>
  <hyperlinks>
    <hyperlink ref="A2" r:id="rId1" xr:uid="{00000000-0004-0000-0400-000000000000}"/>
  </hyperlinks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286"/>
  <sheetViews>
    <sheetView zoomScale="80" zoomScaleNormal="80" workbookViewId="0"/>
  </sheetViews>
  <sheetFormatPr defaultRowHeight="13.2" x14ac:dyDescent="0.25"/>
  <cols>
    <col min="1" max="1" width="71" bestFit="1" customWidth="1"/>
    <col min="2" max="2" width="10" bestFit="1" customWidth="1"/>
    <col min="3" max="4" width="9.88671875" bestFit="1" customWidth="1"/>
    <col min="5" max="5" width="9.6640625" bestFit="1" customWidth="1"/>
    <col min="6" max="6" width="10" bestFit="1" customWidth="1"/>
  </cols>
  <sheetData>
    <row r="1" spans="1:17" ht="13.8" x14ac:dyDescent="0.25">
      <c r="A1" s="4" t="s">
        <v>4</v>
      </c>
      <c r="B1" s="7">
        <f>'Step 2'!B1</f>
        <v>44562</v>
      </c>
      <c r="C1" s="7">
        <f>'Step 2'!C1</f>
        <v>44593</v>
      </c>
      <c r="D1" s="7">
        <f>'Step 2'!D1</f>
        <v>44621</v>
      </c>
      <c r="E1" s="7">
        <f>'Step 2'!E1</f>
        <v>44652</v>
      </c>
      <c r="F1" s="7">
        <f>'Step 2'!F1</f>
        <v>44682</v>
      </c>
      <c r="Q1" s="7"/>
    </row>
    <row r="2" spans="1:17" ht="13.8" x14ac:dyDescent="0.25">
      <c r="A2" s="5" t="s">
        <v>1</v>
      </c>
      <c r="B2" s="7">
        <f>'Step 2'!B2</f>
        <v>45261</v>
      </c>
      <c r="C2" s="7">
        <f>'Step 2'!C2</f>
        <v>45292</v>
      </c>
      <c r="D2" s="7">
        <f>'Step 2'!D2</f>
        <v>45323</v>
      </c>
      <c r="E2" s="7">
        <f>'Step 2'!E2</f>
        <v>45352</v>
      </c>
      <c r="F2" s="7">
        <f>'Step 2'!F2</f>
        <v>45383</v>
      </c>
      <c r="Q2" s="7"/>
    </row>
    <row r="3" spans="1:17" x14ac:dyDescent="0.25">
      <c r="A3" t="s">
        <v>79</v>
      </c>
      <c r="B3" s="27">
        <f>SUM('Step 3'!B3:Y3)</f>
        <v>495976</v>
      </c>
      <c r="C3" s="27">
        <f>SUM('Step 3'!C3:Z3)</f>
        <v>491619</v>
      </c>
      <c r="D3" s="27">
        <f>SUM('Step 3'!D3:AA3)</f>
        <v>488422</v>
      </c>
      <c r="E3" s="27">
        <f>SUM('Step 3'!E3:AB3)</f>
        <v>486478</v>
      </c>
      <c r="F3" s="27">
        <f>SUM('Step 3'!F3:AC3)</f>
        <v>485012</v>
      </c>
      <c r="Q3" s="27"/>
    </row>
    <row r="4" spans="1:17" x14ac:dyDescent="0.25">
      <c r="A4" t="s">
        <v>70</v>
      </c>
      <c r="B4" s="27">
        <f>SUM('Step 3'!B4:Y4)</f>
        <v>23010</v>
      </c>
      <c r="C4" s="27">
        <f>SUM('Step 3'!C4:Z4)</f>
        <v>22718</v>
      </c>
      <c r="D4" s="27">
        <f>SUM('Step 3'!D4:AA4)</f>
        <v>22587</v>
      </c>
      <c r="E4" s="27">
        <f>SUM('Step 3'!E4:AB4)</f>
        <v>22531</v>
      </c>
      <c r="F4" s="27">
        <f>SUM('Step 3'!F4:AC4)</f>
        <v>22469</v>
      </c>
      <c r="Q4" s="27"/>
    </row>
    <row r="5" spans="1:17" x14ac:dyDescent="0.25">
      <c r="A5" t="s">
        <v>80</v>
      </c>
      <c r="B5" s="27">
        <f>SUM('Step 3'!B5:Y5)</f>
        <v>91802</v>
      </c>
      <c r="C5" s="27">
        <f>SUM('Step 3'!C5:Z5)</f>
        <v>90878</v>
      </c>
      <c r="D5" s="27">
        <f>SUM('Step 3'!D5:AA5)</f>
        <v>90281</v>
      </c>
      <c r="E5" s="27">
        <f>SUM('Step 3'!E5:AB5)</f>
        <v>89928</v>
      </c>
      <c r="F5" s="27">
        <f>SUM('Step 3'!F5:AC5)</f>
        <v>89579</v>
      </c>
      <c r="Q5" s="27"/>
    </row>
    <row r="6" spans="1:17" x14ac:dyDescent="0.25">
      <c r="A6" t="s">
        <v>74</v>
      </c>
      <c r="B6" s="27">
        <f>SUM('Step 3'!B6:Y6)</f>
        <v>91802</v>
      </c>
      <c r="C6" s="27">
        <f>SUM('Step 3'!C6:Z6)</f>
        <v>90878</v>
      </c>
      <c r="D6" s="27">
        <f>SUM('Step 3'!D6:AA6)</f>
        <v>90281</v>
      </c>
      <c r="E6" s="27">
        <f>SUM('Step 3'!E6:AB6)</f>
        <v>89928</v>
      </c>
      <c r="F6" s="27">
        <f>SUM('Step 3'!F6:AC6)</f>
        <v>89579</v>
      </c>
      <c r="Q6" s="27"/>
    </row>
    <row r="7" spans="1:17" x14ac:dyDescent="0.25">
      <c r="A7" t="s">
        <v>75</v>
      </c>
      <c r="B7" s="27">
        <f>SUM('Step 3'!B7:Y7)</f>
        <v>295168</v>
      </c>
      <c r="C7" s="27">
        <f>SUM('Step 3'!C7:Z7)</f>
        <v>292579</v>
      </c>
      <c r="D7" s="27">
        <f>SUM('Step 3'!D7:AA7)</f>
        <v>290628</v>
      </c>
      <c r="E7" s="27">
        <f>SUM('Step 3'!E7:AB7)</f>
        <v>289472</v>
      </c>
      <c r="F7" s="27">
        <f>SUM('Step 3'!F7:AC7)</f>
        <v>288635</v>
      </c>
      <c r="Q7" s="27"/>
    </row>
    <row r="8" spans="1:17" x14ac:dyDescent="0.25">
      <c r="A8" t="s">
        <v>81</v>
      </c>
      <c r="B8" s="27">
        <f>SUM('Step 3'!B8:Y8)</f>
        <v>16470</v>
      </c>
      <c r="C8" s="27">
        <f>SUM('Step 3'!C8:Z8)</f>
        <v>16225</v>
      </c>
      <c r="D8" s="27">
        <f>SUM('Step 3'!D8:AA8)</f>
        <v>16278</v>
      </c>
      <c r="E8" s="27">
        <f>SUM('Step 3'!E8:AB8)</f>
        <v>16245</v>
      </c>
      <c r="F8" s="27">
        <f>SUM('Step 3'!F8:AC8)</f>
        <v>16173</v>
      </c>
      <c r="Q8" s="27"/>
    </row>
    <row r="9" spans="1:17" x14ac:dyDescent="0.25">
      <c r="A9" t="s">
        <v>82</v>
      </c>
      <c r="B9" s="27">
        <f>SUM('Step 3'!B9:Y9)</f>
        <v>179223</v>
      </c>
      <c r="C9" s="27">
        <f>SUM('Step 3'!C9:Z9)</f>
        <v>177276</v>
      </c>
      <c r="D9" s="27">
        <f>SUM('Step 3'!D9:AA9)</f>
        <v>175822</v>
      </c>
      <c r="E9" s="27">
        <f>SUM('Step 3'!E9:AB9)</f>
        <v>175172</v>
      </c>
      <c r="F9" s="27">
        <f>SUM('Step 3'!F9:AC9)</f>
        <v>174904</v>
      </c>
      <c r="Q9" s="27"/>
    </row>
    <row r="10" spans="1:17" x14ac:dyDescent="0.25">
      <c r="A10" t="s">
        <v>83</v>
      </c>
      <c r="B10" s="27">
        <f>SUM('Step 3'!B10:Y10)</f>
        <v>109007</v>
      </c>
      <c r="C10" s="27">
        <f>SUM('Step 3'!C10:Z10)</f>
        <v>108162</v>
      </c>
      <c r="D10" s="27">
        <f>SUM('Step 3'!D10:AA10)</f>
        <v>107512</v>
      </c>
      <c r="E10" s="27">
        <f>SUM('Step 3'!E10:AB10)</f>
        <v>107077</v>
      </c>
      <c r="F10" s="27">
        <f>SUM('Step 3'!F10:AC10)</f>
        <v>106796</v>
      </c>
      <c r="Q10" s="27"/>
    </row>
    <row r="11" spans="1:17" x14ac:dyDescent="0.25">
      <c r="A11" t="s">
        <v>84</v>
      </c>
      <c r="B11" s="27">
        <f>SUM('Step 3'!B11:Y11)</f>
        <v>109007</v>
      </c>
      <c r="C11" s="27">
        <f>SUM('Step 3'!C11:Z11)</f>
        <v>108162</v>
      </c>
      <c r="D11" s="27">
        <f>SUM('Step 3'!D11:AA11)</f>
        <v>107512</v>
      </c>
      <c r="E11" s="27">
        <f>SUM('Step 3'!E11:AB11)</f>
        <v>107077</v>
      </c>
      <c r="F11" s="27">
        <f>SUM('Step 3'!F11:AC11)</f>
        <v>106796</v>
      </c>
      <c r="Q11" s="27"/>
    </row>
    <row r="12" spans="1:17" x14ac:dyDescent="0.25">
      <c r="A12" t="s">
        <v>71</v>
      </c>
      <c r="B12" s="27">
        <f>SUM('Step 3'!B12:Y12)</f>
        <v>48091</v>
      </c>
      <c r="C12" s="27">
        <f>SUM('Step 3'!C12:Z12)</f>
        <v>48059</v>
      </c>
      <c r="D12" s="27">
        <f>SUM('Step 3'!D12:AA12)</f>
        <v>47931</v>
      </c>
      <c r="E12" s="27">
        <f>SUM('Step 3'!E12:AB12)</f>
        <v>47949</v>
      </c>
      <c r="F12" s="27">
        <f>SUM('Step 3'!F12:AC12)</f>
        <v>47919</v>
      </c>
      <c r="Q12" s="27"/>
    </row>
    <row r="13" spans="1:17" x14ac:dyDescent="0.25">
      <c r="A13" t="s">
        <v>85</v>
      </c>
      <c r="B13" s="27">
        <f>SUM('Step 3'!B13:Y13)</f>
        <v>367817</v>
      </c>
      <c r="C13" s="27">
        <f>SUM('Step 3'!C13:Z13)</f>
        <v>364670</v>
      </c>
      <c r="D13" s="27">
        <f>SUM('Step 3'!D13:AA13)</f>
        <v>362381</v>
      </c>
      <c r="E13" s="27">
        <f>SUM('Step 3'!E13:AB13)</f>
        <v>361352</v>
      </c>
      <c r="F13" s="27">
        <f>SUM('Step 3'!F13:AC13)</f>
        <v>360881</v>
      </c>
      <c r="Q13" s="27"/>
    </row>
    <row r="14" spans="1:17" x14ac:dyDescent="0.25">
      <c r="A14" t="s">
        <v>86</v>
      </c>
      <c r="B14" s="27">
        <f>SUM('Step 3'!B14:Y14)</f>
        <v>295168</v>
      </c>
      <c r="C14" s="27">
        <f>SUM('Step 3'!C14:Z14)</f>
        <v>292579</v>
      </c>
      <c r="D14" s="27">
        <f>SUM('Step 3'!D14:AA14)</f>
        <v>290628</v>
      </c>
      <c r="E14" s="27">
        <f>SUM('Step 3'!E14:AB14)</f>
        <v>289472</v>
      </c>
      <c r="F14" s="27">
        <f>SUM('Step 3'!F14:AC14)</f>
        <v>288635</v>
      </c>
      <c r="Q14" s="27"/>
    </row>
    <row r="15" spans="1:17" x14ac:dyDescent="0.25">
      <c r="B15" s="27"/>
      <c r="C15" s="27"/>
      <c r="D15" s="27"/>
      <c r="E15" s="27"/>
      <c r="Q15" s="27"/>
    </row>
    <row r="16" spans="1:17" x14ac:dyDescent="0.25">
      <c r="B16" s="27"/>
      <c r="C16" s="27"/>
      <c r="D16" s="27"/>
      <c r="E16" s="27"/>
      <c r="Q16" s="27"/>
    </row>
    <row r="17" spans="2:17" x14ac:dyDescent="0.25">
      <c r="B17" s="27"/>
      <c r="C17" s="27"/>
      <c r="D17" s="27"/>
      <c r="E17" s="27"/>
      <c r="Q17" s="27"/>
    </row>
    <row r="18" spans="2:17" x14ac:dyDescent="0.25">
      <c r="B18" s="27"/>
      <c r="C18" s="27"/>
      <c r="D18" s="27"/>
      <c r="E18" s="27"/>
      <c r="Q18" s="27"/>
    </row>
    <row r="19" spans="2:17" x14ac:dyDescent="0.25">
      <c r="B19" s="27"/>
      <c r="C19" s="27"/>
      <c r="D19" s="27"/>
      <c r="E19" s="27"/>
      <c r="Q19" s="27"/>
    </row>
    <row r="20" spans="2:17" x14ac:dyDescent="0.25">
      <c r="B20" s="27"/>
      <c r="C20" s="27"/>
      <c r="D20" s="27"/>
      <c r="E20" s="27"/>
      <c r="Q20" s="27"/>
    </row>
    <row r="21" spans="2:17" x14ac:dyDescent="0.25">
      <c r="B21" s="27"/>
      <c r="C21" s="27"/>
      <c r="D21" s="27"/>
      <c r="E21" s="27"/>
      <c r="Q21" s="27"/>
    </row>
    <row r="22" spans="2:17" x14ac:dyDescent="0.25">
      <c r="B22" s="27"/>
      <c r="C22" s="27"/>
      <c r="D22" s="27"/>
      <c r="E22" s="27"/>
      <c r="Q22" s="27"/>
    </row>
    <row r="23" spans="2:17" x14ac:dyDescent="0.25">
      <c r="B23" s="27"/>
      <c r="C23" s="27"/>
      <c r="D23" s="27"/>
      <c r="E23" s="27"/>
      <c r="Q23" s="27"/>
    </row>
    <row r="24" spans="2:17" x14ac:dyDescent="0.25">
      <c r="B24" s="27"/>
      <c r="C24" s="27"/>
      <c r="D24" s="27"/>
      <c r="E24" s="27"/>
      <c r="Q24" s="27"/>
    </row>
    <row r="25" spans="2:17" x14ac:dyDescent="0.25">
      <c r="B25" s="27"/>
      <c r="C25" s="27"/>
      <c r="D25" s="27"/>
      <c r="E25" s="27"/>
      <c r="Q25" s="27"/>
    </row>
    <row r="26" spans="2:17" x14ac:dyDescent="0.25">
      <c r="B26" s="27"/>
      <c r="C26" s="27"/>
      <c r="D26" s="27"/>
      <c r="E26" s="27"/>
      <c r="Q26" s="27"/>
    </row>
    <row r="27" spans="2:17" x14ac:dyDescent="0.25">
      <c r="B27" s="27"/>
      <c r="C27" s="27"/>
      <c r="D27" s="27"/>
      <c r="E27" s="27"/>
      <c r="Q27" s="27"/>
    </row>
    <row r="28" spans="2:17" x14ac:dyDescent="0.25">
      <c r="B28" s="27"/>
      <c r="C28" s="27"/>
      <c r="D28" s="27"/>
      <c r="E28" s="27"/>
      <c r="Q28" s="27"/>
    </row>
    <row r="29" spans="2:17" x14ac:dyDescent="0.25">
      <c r="B29" s="27"/>
      <c r="C29" s="27"/>
      <c r="D29" s="27"/>
      <c r="E29" s="27"/>
      <c r="Q29" s="27"/>
    </row>
    <row r="30" spans="2:17" x14ac:dyDescent="0.25">
      <c r="B30" s="27"/>
      <c r="C30" s="27"/>
      <c r="D30" s="27"/>
      <c r="E30" s="27"/>
      <c r="Q30" s="27"/>
    </row>
    <row r="31" spans="2:17" x14ac:dyDescent="0.25">
      <c r="B31" s="27"/>
      <c r="C31" s="27"/>
      <c r="D31" s="27"/>
      <c r="E31" s="27"/>
      <c r="Q31" s="27"/>
    </row>
    <row r="32" spans="2:17" x14ac:dyDescent="0.25">
      <c r="B32" s="27"/>
      <c r="C32" s="27"/>
      <c r="D32" s="27"/>
      <c r="E32" s="27"/>
      <c r="Q32" s="27"/>
    </row>
    <row r="33" spans="2:17" x14ac:dyDescent="0.25">
      <c r="B33" s="27"/>
      <c r="C33" s="27"/>
      <c r="D33" s="27"/>
      <c r="E33" s="27"/>
      <c r="Q33" s="27"/>
    </row>
    <row r="34" spans="2:17" x14ac:dyDescent="0.25">
      <c r="B34" s="27"/>
      <c r="C34" s="27"/>
      <c r="D34" s="27"/>
      <c r="E34" s="27"/>
      <c r="Q34" s="27"/>
    </row>
    <row r="35" spans="2:17" x14ac:dyDescent="0.25">
      <c r="B35" s="27"/>
      <c r="C35" s="27"/>
      <c r="D35" s="27"/>
      <c r="E35" s="27"/>
      <c r="Q35" s="27"/>
    </row>
    <row r="36" spans="2:17" x14ac:dyDescent="0.25">
      <c r="B36" s="27"/>
      <c r="C36" s="27"/>
      <c r="D36" s="27"/>
      <c r="E36" s="27"/>
      <c r="Q36" s="27"/>
    </row>
    <row r="37" spans="2:17" x14ac:dyDescent="0.25">
      <c r="B37" s="27"/>
      <c r="C37" s="27"/>
      <c r="D37" s="27"/>
      <c r="E37" s="27"/>
      <c r="Q37" s="27"/>
    </row>
    <row r="38" spans="2:17" x14ac:dyDescent="0.25">
      <c r="B38" s="27"/>
      <c r="C38" s="27"/>
      <c r="D38" s="27"/>
      <c r="E38" s="27"/>
      <c r="Q38" s="27"/>
    </row>
    <row r="39" spans="2:17" x14ac:dyDescent="0.25">
      <c r="B39" s="27"/>
      <c r="C39" s="27"/>
      <c r="D39" s="27"/>
      <c r="E39" s="27"/>
      <c r="Q39" s="27"/>
    </row>
    <row r="40" spans="2:17" x14ac:dyDescent="0.25">
      <c r="B40" s="27"/>
      <c r="C40" s="27"/>
      <c r="D40" s="27"/>
      <c r="E40" s="27"/>
      <c r="Q40" s="27"/>
    </row>
    <row r="41" spans="2:17" x14ac:dyDescent="0.25">
      <c r="B41" s="27"/>
      <c r="C41" s="27"/>
      <c r="D41" s="27"/>
      <c r="E41" s="27"/>
      <c r="Q41" s="27"/>
    </row>
    <row r="42" spans="2:17" x14ac:dyDescent="0.25">
      <c r="B42" s="27"/>
      <c r="C42" s="27"/>
      <c r="D42" s="27"/>
      <c r="E42" s="27"/>
      <c r="Q42" s="27"/>
    </row>
    <row r="43" spans="2:17" x14ac:dyDescent="0.25">
      <c r="B43" s="27"/>
      <c r="C43" s="27"/>
      <c r="D43" s="27"/>
      <c r="E43" s="27"/>
      <c r="Q43" s="27"/>
    </row>
    <row r="44" spans="2:17" x14ac:dyDescent="0.25">
      <c r="B44" s="27"/>
      <c r="C44" s="27"/>
      <c r="D44" s="27"/>
      <c r="E44" s="27"/>
      <c r="Q44" s="27"/>
    </row>
    <row r="45" spans="2:17" x14ac:dyDescent="0.25">
      <c r="B45" s="27"/>
      <c r="C45" s="27"/>
      <c r="D45" s="27"/>
      <c r="E45" s="27"/>
      <c r="Q45" s="27"/>
    </row>
    <row r="46" spans="2:17" x14ac:dyDescent="0.25">
      <c r="B46" s="27"/>
      <c r="C46" s="27"/>
      <c r="D46" s="27"/>
      <c r="E46" s="27"/>
      <c r="Q46" s="27"/>
    </row>
    <row r="47" spans="2:17" x14ac:dyDescent="0.25">
      <c r="B47" s="27"/>
      <c r="C47" s="27"/>
      <c r="D47" s="27"/>
      <c r="E47" s="27"/>
      <c r="Q47" s="27"/>
    </row>
    <row r="48" spans="2:17" x14ac:dyDescent="0.25">
      <c r="B48" s="27"/>
      <c r="C48" s="27"/>
      <c r="D48" s="27"/>
      <c r="E48" s="27"/>
      <c r="Q48" s="27"/>
    </row>
    <row r="49" spans="2:17" x14ac:dyDescent="0.25">
      <c r="B49" s="27"/>
      <c r="C49" s="27"/>
      <c r="D49" s="27"/>
      <c r="E49" s="27"/>
      <c r="Q49" s="27"/>
    </row>
    <row r="50" spans="2:17" x14ac:dyDescent="0.25">
      <c r="B50" s="27"/>
      <c r="C50" s="27"/>
      <c r="D50" s="27"/>
      <c r="E50" s="27"/>
      <c r="Q50" s="27"/>
    </row>
    <row r="51" spans="2:17" x14ac:dyDescent="0.25">
      <c r="B51" s="27"/>
      <c r="C51" s="27"/>
      <c r="D51" s="27"/>
      <c r="E51" s="27"/>
      <c r="Q51" s="27"/>
    </row>
    <row r="52" spans="2:17" x14ac:dyDescent="0.25">
      <c r="B52" s="27"/>
      <c r="C52" s="27"/>
      <c r="D52" s="27"/>
      <c r="E52" s="27"/>
      <c r="Q52" s="27"/>
    </row>
    <row r="53" spans="2:17" x14ac:dyDescent="0.25">
      <c r="B53" s="27"/>
      <c r="C53" s="27"/>
      <c r="D53" s="27"/>
      <c r="E53" s="27"/>
      <c r="Q53" s="27"/>
    </row>
    <row r="54" spans="2:17" x14ac:dyDescent="0.25">
      <c r="B54" s="27"/>
      <c r="C54" s="27"/>
      <c r="D54" s="27"/>
      <c r="E54" s="27"/>
      <c r="Q54" s="27"/>
    </row>
    <row r="55" spans="2:17" x14ac:dyDescent="0.25">
      <c r="B55" s="27"/>
      <c r="C55" s="27"/>
      <c r="D55" s="27"/>
      <c r="E55" s="27"/>
      <c r="Q55" s="27"/>
    </row>
    <row r="56" spans="2:17" x14ac:dyDescent="0.25">
      <c r="B56" s="27"/>
      <c r="C56" s="27"/>
      <c r="D56" s="27"/>
      <c r="E56" s="27"/>
      <c r="Q56" s="27"/>
    </row>
    <row r="57" spans="2:17" x14ac:dyDescent="0.25">
      <c r="B57" s="27"/>
      <c r="C57" s="27"/>
      <c r="D57" s="27"/>
      <c r="E57" s="27"/>
      <c r="Q57" s="27"/>
    </row>
    <row r="58" spans="2:17" x14ac:dyDescent="0.25">
      <c r="B58" s="27"/>
      <c r="C58" s="27"/>
      <c r="D58" s="27"/>
      <c r="E58" s="27"/>
      <c r="Q58" s="27"/>
    </row>
    <row r="59" spans="2:17" x14ac:dyDescent="0.25">
      <c r="B59" s="27"/>
      <c r="C59" s="27"/>
      <c r="D59" s="27"/>
      <c r="E59" s="27"/>
      <c r="Q59" s="27"/>
    </row>
    <row r="60" spans="2:17" x14ac:dyDescent="0.25">
      <c r="B60" s="27"/>
      <c r="C60" s="27"/>
      <c r="D60" s="27"/>
      <c r="E60" s="27"/>
      <c r="Q60" s="27"/>
    </row>
    <row r="61" spans="2:17" x14ac:dyDescent="0.25">
      <c r="B61" s="27"/>
      <c r="C61" s="27"/>
      <c r="D61" s="27"/>
      <c r="E61" s="27"/>
      <c r="Q61" s="27"/>
    </row>
    <row r="62" spans="2:17" x14ac:dyDescent="0.25">
      <c r="B62" s="27"/>
      <c r="C62" s="27"/>
      <c r="D62" s="27"/>
      <c r="E62" s="27"/>
      <c r="Q62" s="27"/>
    </row>
    <row r="63" spans="2:17" x14ac:dyDescent="0.25">
      <c r="B63" s="27"/>
      <c r="C63" s="27"/>
      <c r="D63" s="27"/>
      <c r="E63" s="27"/>
      <c r="Q63" s="27"/>
    </row>
    <row r="64" spans="2:17" x14ac:dyDescent="0.25">
      <c r="B64" s="27"/>
      <c r="C64" s="27"/>
      <c r="D64" s="27"/>
      <c r="E64" s="27"/>
      <c r="Q64" s="27"/>
    </row>
    <row r="65" spans="2:17" x14ac:dyDescent="0.25">
      <c r="B65" s="27"/>
      <c r="C65" s="27"/>
      <c r="D65" s="27"/>
      <c r="E65" s="27"/>
      <c r="Q65" s="27"/>
    </row>
    <row r="66" spans="2:17" x14ac:dyDescent="0.25">
      <c r="B66" s="27"/>
      <c r="C66" s="27"/>
      <c r="D66" s="27"/>
      <c r="E66" s="27"/>
      <c r="Q66" s="27"/>
    </row>
    <row r="67" spans="2:17" x14ac:dyDescent="0.25">
      <c r="B67" s="27"/>
      <c r="C67" s="27"/>
      <c r="D67" s="27"/>
      <c r="E67" s="27"/>
      <c r="Q67" s="27"/>
    </row>
    <row r="68" spans="2:17" x14ac:dyDescent="0.25">
      <c r="B68" s="27"/>
      <c r="C68" s="27"/>
      <c r="D68" s="27"/>
      <c r="E68" s="27"/>
      <c r="Q68" s="27"/>
    </row>
    <row r="69" spans="2:17" x14ac:dyDescent="0.25">
      <c r="B69" s="27"/>
      <c r="C69" s="27"/>
      <c r="D69" s="27"/>
      <c r="E69" s="27"/>
      <c r="Q69" s="27"/>
    </row>
    <row r="70" spans="2:17" x14ac:dyDescent="0.25">
      <c r="B70" s="27"/>
      <c r="C70" s="27"/>
      <c r="D70" s="27"/>
      <c r="E70" s="27"/>
      <c r="Q70" s="27"/>
    </row>
    <row r="71" spans="2:17" x14ac:dyDescent="0.25">
      <c r="B71" s="27"/>
      <c r="C71" s="27"/>
      <c r="D71" s="27"/>
      <c r="E71" s="27"/>
      <c r="Q71" s="27"/>
    </row>
    <row r="72" spans="2:17" x14ac:dyDescent="0.25">
      <c r="B72" s="27"/>
      <c r="C72" s="27"/>
      <c r="D72" s="27"/>
      <c r="E72" s="27"/>
      <c r="Q72" s="27"/>
    </row>
    <row r="73" spans="2:17" x14ac:dyDescent="0.25">
      <c r="B73" s="27"/>
      <c r="C73" s="27"/>
      <c r="D73" s="27"/>
      <c r="E73" s="27"/>
      <c r="Q73" s="27"/>
    </row>
    <row r="74" spans="2:17" x14ac:dyDescent="0.25">
      <c r="B74" s="27"/>
      <c r="C74" s="27"/>
      <c r="D74" s="27"/>
      <c r="E74" s="27"/>
      <c r="Q74" s="27"/>
    </row>
    <row r="75" spans="2:17" x14ac:dyDescent="0.25">
      <c r="B75" s="27"/>
      <c r="C75" s="27"/>
      <c r="D75" s="27"/>
      <c r="E75" s="27"/>
      <c r="Q75" s="27"/>
    </row>
    <row r="76" spans="2:17" x14ac:dyDescent="0.25">
      <c r="B76" s="27"/>
      <c r="C76" s="27"/>
      <c r="D76" s="27"/>
      <c r="E76" s="27"/>
      <c r="Q76" s="27"/>
    </row>
    <row r="77" spans="2:17" x14ac:dyDescent="0.25">
      <c r="B77" s="27"/>
      <c r="C77" s="27"/>
      <c r="D77" s="27"/>
      <c r="E77" s="27"/>
      <c r="Q77" s="27"/>
    </row>
    <row r="78" spans="2:17" x14ac:dyDescent="0.25">
      <c r="B78" s="27"/>
      <c r="C78" s="27"/>
      <c r="D78" s="27"/>
      <c r="E78" s="27"/>
      <c r="Q78" s="27"/>
    </row>
    <row r="79" spans="2:17" x14ac:dyDescent="0.25">
      <c r="B79" s="27"/>
      <c r="C79" s="27"/>
      <c r="D79" s="27"/>
      <c r="E79" s="27"/>
      <c r="Q79" s="27"/>
    </row>
    <row r="80" spans="2:17" x14ac:dyDescent="0.25">
      <c r="B80" s="27"/>
      <c r="C80" s="27"/>
      <c r="D80" s="27"/>
      <c r="E80" s="27"/>
      <c r="Q80" s="27"/>
    </row>
    <row r="81" spans="2:17" x14ac:dyDescent="0.25">
      <c r="B81" s="27"/>
      <c r="C81" s="27"/>
      <c r="D81" s="27"/>
      <c r="E81" s="27"/>
      <c r="Q81" s="27"/>
    </row>
    <row r="82" spans="2:17" x14ac:dyDescent="0.25">
      <c r="B82" s="27"/>
      <c r="C82" s="27"/>
      <c r="D82" s="27"/>
      <c r="E82" s="27"/>
      <c r="Q82" s="27"/>
    </row>
    <row r="83" spans="2:17" x14ac:dyDescent="0.25">
      <c r="B83" s="27"/>
      <c r="C83" s="27"/>
      <c r="D83" s="27"/>
      <c r="E83" s="27"/>
      <c r="Q83" s="27"/>
    </row>
    <row r="84" spans="2:17" x14ac:dyDescent="0.25">
      <c r="B84" s="27"/>
      <c r="C84" s="27"/>
      <c r="D84" s="27"/>
      <c r="E84" s="27"/>
      <c r="Q84" s="27"/>
    </row>
    <row r="85" spans="2:17" x14ac:dyDescent="0.25">
      <c r="B85" s="27"/>
      <c r="C85" s="27"/>
      <c r="D85" s="27"/>
      <c r="E85" s="27"/>
      <c r="Q85" s="27"/>
    </row>
    <row r="86" spans="2:17" x14ac:dyDescent="0.25">
      <c r="B86" s="27"/>
      <c r="C86" s="27"/>
      <c r="D86" s="27"/>
      <c r="E86" s="27"/>
      <c r="Q86" s="27"/>
    </row>
    <row r="87" spans="2:17" x14ac:dyDescent="0.25">
      <c r="B87" s="27"/>
      <c r="C87" s="27"/>
      <c r="D87" s="27"/>
      <c r="E87" s="27"/>
      <c r="Q87" s="27"/>
    </row>
    <row r="88" spans="2:17" x14ac:dyDescent="0.25">
      <c r="B88" s="27"/>
      <c r="C88" s="27"/>
      <c r="D88" s="27"/>
      <c r="E88" s="27"/>
      <c r="Q88" s="27"/>
    </row>
    <row r="89" spans="2:17" x14ac:dyDescent="0.25">
      <c r="B89" s="27"/>
      <c r="C89" s="27"/>
      <c r="D89" s="27"/>
      <c r="E89" s="27"/>
      <c r="Q89" s="27"/>
    </row>
    <row r="90" spans="2:17" x14ac:dyDescent="0.25">
      <c r="B90" s="27"/>
      <c r="C90" s="27"/>
      <c r="D90" s="27"/>
      <c r="E90" s="27"/>
      <c r="Q90" s="27"/>
    </row>
    <row r="91" spans="2:17" x14ac:dyDescent="0.25">
      <c r="B91" s="27"/>
      <c r="C91" s="27"/>
      <c r="D91" s="27"/>
      <c r="E91" s="27"/>
      <c r="Q91" s="27"/>
    </row>
    <row r="92" spans="2:17" x14ac:dyDescent="0.25">
      <c r="B92" s="27"/>
      <c r="C92" s="27"/>
      <c r="D92" s="27"/>
      <c r="E92" s="27"/>
      <c r="Q92" s="27"/>
    </row>
    <row r="93" spans="2:17" x14ac:dyDescent="0.25">
      <c r="B93" s="27"/>
      <c r="C93" s="27"/>
      <c r="D93" s="27"/>
      <c r="E93" s="27"/>
      <c r="Q93" s="27"/>
    </row>
    <row r="94" spans="2:17" x14ac:dyDescent="0.25">
      <c r="B94" s="27"/>
      <c r="C94" s="27"/>
      <c r="D94" s="27"/>
      <c r="E94" s="27"/>
      <c r="Q94" s="27"/>
    </row>
    <row r="95" spans="2:17" x14ac:dyDescent="0.25">
      <c r="B95" s="27"/>
      <c r="C95" s="27"/>
      <c r="D95" s="27"/>
      <c r="E95" s="27"/>
      <c r="Q95" s="27"/>
    </row>
    <row r="96" spans="2:17" x14ac:dyDescent="0.25">
      <c r="B96" s="27"/>
      <c r="C96" s="27"/>
      <c r="D96" s="27"/>
      <c r="E96" s="27"/>
      <c r="Q96" s="27"/>
    </row>
    <row r="97" spans="2:17" x14ac:dyDescent="0.25">
      <c r="B97" s="27"/>
      <c r="C97" s="27"/>
      <c r="D97" s="27"/>
      <c r="E97" s="27"/>
      <c r="Q97" s="27"/>
    </row>
    <row r="98" spans="2:17" x14ac:dyDescent="0.25">
      <c r="B98" s="27"/>
      <c r="C98" s="27"/>
      <c r="D98" s="27"/>
      <c r="E98" s="27"/>
      <c r="Q98" s="27"/>
    </row>
    <row r="99" spans="2:17" x14ac:dyDescent="0.25">
      <c r="B99" s="27"/>
      <c r="C99" s="27"/>
      <c r="D99" s="27"/>
      <c r="E99" s="27"/>
      <c r="Q99" s="27"/>
    </row>
    <row r="100" spans="2:17" x14ac:dyDescent="0.25">
      <c r="B100" s="27"/>
      <c r="C100" s="27"/>
      <c r="D100" s="27"/>
      <c r="E100" s="27"/>
      <c r="Q100" s="27"/>
    </row>
    <row r="101" spans="2:17" x14ac:dyDescent="0.25">
      <c r="B101" s="27"/>
      <c r="C101" s="27"/>
      <c r="D101" s="27"/>
      <c r="E101" s="27"/>
      <c r="Q101" s="27"/>
    </row>
    <row r="102" spans="2:17" x14ac:dyDescent="0.25">
      <c r="B102" s="27"/>
      <c r="C102" s="27"/>
      <c r="D102" s="27"/>
      <c r="E102" s="27"/>
      <c r="Q102" s="27"/>
    </row>
    <row r="103" spans="2:17" x14ac:dyDescent="0.25">
      <c r="B103" s="27"/>
      <c r="C103" s="27"/>
      <c r="D103" s="27"/>
      <c r="E103" s="27"/>
      <c r="Q103" s="27"/>
    </row>
    <row r="104" spans="2:17" x14ac:dyDescent="0.25">
      <c r="B104" s="27"/>
      <c r="C104" s="27"/>
      <c r="D104" s="27"/>
      <c r="E104" s="27"/>
      <c r="Q104" s="27"/>
    </row>
    <row r="105" spans="2:17" x14ac:dyDescent="0.25">
      <c r="B105" s="27"/>
      <c r="C105" s="27"/>
      <c r="D105" s="27"/>
      <c r="E105" s="27"/>
      <c r="Q105" s="27"/>
    </row>
    <row r="106" spans="2:17" x14ac:dyDescent="0.25">
      <c r="B106" s="27"/>
      <c r="C106" s="27"/>
      <c r="D106" s="27"/>
      <c r="E106" s="27"/>
      <c r="Q106" s="27"/>
    </row>
    <row r="107" spans="2:17" x14ac:dyDescent="0.25">
      <c r="B107" s="27"/>
      <c r="C107" s="27"/>
      <c r="D107" s="27"/>
      <c r="E107" s="27"/>
      <c r="Q107" s="27"/>
    </row>
    <row r="108" spans="2:17" x14ac:dyDescent="0.25">
      <c r="B108" s="27"/>
      <c r="C108" s="27"/>
      <c r="D108" s="27"/>
      <c r="E108" s="27"/>
      <c r="Q108" s="27"/>
    </row>
    <row r="109" spans="2:17" x14ac:dyDescent="0.25">
      <c r="B109" s="27"/>
      <c r="C109" s="27"/>
      <c r="D109" s="27"/>
      <c r="E109" s="27"/>
      <c r="Q109" s="27"/>
    </row>
    <row r="110" spans="2:17" x14ac:dyDescent="0.25">
      <c r="B110" s="27"/>
      <c r="C110" s="27"/>
      <c r="D110" s="27"/>
      <c r="E110" s="27"/>
      <c r="Q110" s="27"/>
    </row>
    <row r="111" spans="2:17" x14ac:dyDescent="0.25">
      <c r="B111" s="27"/>
      <c r="C111" s="27"/>
      <c r="D111" s="27"/>
      <c r="E111" s="27"/>
      <c r="Q111" s="27"/>
    </row>
    <row r="112" spans="2:17" x14ac:dyDescent="0.25">
      <c r="B112" s="27"/>
      <c r="C112" s="27"/>
      <c r="D112" s="27"/>
      <c r="E112" s="27"/>
      <c r="Q112" s="27"/>
    </row>
    <row r="113" spans="2:17" x14ac:dyDescent="0.25">
      <c r="B113" s="27"/>
      <c r="C113" s="27"/>
      <c r="D113" s="27"/>
      <c r="E113" s="27"/>
      <c r="Q113" s="27"/>
    </row>
    <row r="114" spans="2:17" x14ac:dyDescent="0.25">
      <c r="B114" s="27"/>
      <c r="C114" s="27"/>
      <c r="D114" s="27"/>
      <c r="E114" s="27"/>
      <c r="Q114" s="27"/>
    </row>
    <row r="115" spans="2:17" x14ac:dyDescent="0.25">
      <c r="B115" s="27"/>
      <c r="C115" s="27"/>
      <c r="D115" s="27"/>
      <c r="E115" s="27"/>
      <c r="Q115" s="27"/>
    </row>
    <row r="116" spans="2:17" x14ac:dyDescent="0.25">
      <c r="B116" s="27"/>
      <c r="C116" s="27"/>
      <c r="D116" s="27"/>
      <c r="E116" s="27"/>
      <c r="Q116" s="27"/>
    </row>
    <row r="117" spans="2:17" x14ac:dyDescent="0.25">
      <c r="B117" s="27"/>
      <c r="C117" s="27"/>
      <c r="D117" s="27"/>
      <c r="E117" s="27"/>
      <c r="Q117" s="27"/>
    </row>
    <row r="118" spans="2:17" x14ac:dyDescent="0.25">
      <c r="B118" s="27"/>
      <c r="C118" s="27"/>
      <c r="D118" s="27"/>
      <c r="E118" s="27"/>
      <c r="Q118" s="27"/>
    </row>
    <row r="119" spans="2:17" x14ac:dyDescent="0.25">
      <c r="B119" s="27"/>
      <c r="C119" s="27"/>
      <c r="D119" s="27"/>
      <c r="E119" s="27"/>
      <c r="Q119" s="27"/>
    </row>
    <row r="120" spans="2:17" x14ac:dyDescent="0.25">
      <c r="B120" s="27"/>
      <c r="C120" s="27"/>
      <c r="D120" s="27"/>
      <c r="E120" s="27"/>
      <c r="Q120" s="27"/>
    </row>
    <row r="121" spans="2:17" x14ac:dyDescent="0.25">
      <c r="B121" s="27"/>
      <c r="C121" s="27"/>
      <c r="D121" s="27"/>
      <c r="E121" s="27"/>
      <c r="Q121" s="27"/>
    </row>
    <row r="122" spans="2:17" x14ac:dyDescent="0.25">
      <c r="B122" s="27"/>
      <c r="C122" s="27"/>
      <c r="D122" s="27"/>
      <c r="E122" s="27"/>
      <c r="Q122" s="27"/>
    </row>
    <row r="123" spans="2:17" x14ac:dyDescent="0.25">
      <c r="B123" s="27"/>
      <c r="C123" s="27"/>
      <c r="D123" s="27"/>
      <c r="E123" s="27"/>
      <c r="Q123" s="27"/>
    </row>
    <row r="124" spans="2:17" x14ac:dyDescent="0.25">
      <c r="B124" s="27"/>
      <c r="C124" s="27"/>
      <c r="D124" s="27"/>
      <c r="E124" s="27"/>
      <c r="Q124" s="27"/>
    </row>
    <row r="125" spans="2:17" x14ac:dyDescent="0.25">
      <c r="B125" s="27"/>
      <c r="C125" s="27"/>
      <c r="D125" s="27"/>
      <c r="E125" s="27"/>
      <c r="Q125" s="27"/>
    </row>
    <row r="126" spans="2:17" x14ac:dyDescent="0.25">
      <c r="B126" s="27"/>
      <c r="C126" s="27"/>
      <c r="D126" s="27"/>
      <c r="E126" s="27"/>
      <c r="Q126" s="27"/>
    </row>
    <row r="127" spans="2:17" x14ac:dyDescent="0.25">
      <c r="B127" s="27"/>
      <c r="C127" s="27"/>
      <c r="D127" s="27"/>
      <c r="E127" s="27"/>
      <c r="Q127" s="27"/>
    </row>
    <row r="128" spans="2:17" x14ac:dyDescent="0.25">
      <c r="B128" s="27"/>
      <c r="C128" s="27"/>
      <c r="D128" s="27"/>
      <c r="E128" s="27"/>
      <c r="Q128" s="27"/>
    </row>
    <row r="129" spans="2:17" x14ac:dyDescent="0.25">
      <c r="B129" s="27"/>
      <c r="C129" s="27"/>
      <c r="D129" s="27"/>
      <c r="E129" s="27"/>
      <c r="Q129" s="27"/>
    </row>
    <row r="130" spans="2:17" x14ac:dyDescent="0.25">
      <c r="B130" s="27"/>
      <c r="C130" s="27"/>
      <c r="D130" s="27"/>
      <c r="E130" s="27"/>
      <c r="Q130" s="27"/>
    </row>
    <row r="131" spans="2:17" x14ac:dyDescent="0.25">
      <c r="B131" s="27"/>
      <c r="C131" s="27"/>
      <c r="D131" s="27"/>
      <c r="E131" s="27"/>
      <c r="Q131" s="27"/>
    </row>
    <row r="132" spans="2:17" x14ac:dyDescent="0.25">
      <c r="B132" s="27"/>
      <c r="C132" s="27"/>
      <c r="D132" s="27"/>
      <c r="E132" s="27"/>
      <c r="Q132" s="27"/>
    </row>
    <row r="133" spans="2:17" x14ac:dyDescent="0.25">
      <c r="B133" s="27"/>
      <c r="C133" s="27"/>
      <c r="D133" s="27"/>
      <c r="E133" s="27"/>
      <c r="Q133" s="27"/>
    </row>
    <row r="134" spans="2:17" x14ac:dyDescent="0.25">
      <c r="B134" s="27"/>
      <c r="C134" s="27"/>
      <c r="D134" s="27"/>
      <c r="E134" s="27"/>
      <c r="Q134" s="27"/>
    </row>
    <row r="135" spans="2:17" x14ac:dyDescent="0.25">
      <c r="B135" s="27"/>
      <c r="C135" s="27"/>
      <c r="D135" s="27"/>
      <c r="E135" s="27"/>
      <c r="Q135" s="27"/>
    </row>
    <row r="136" spans="2:17" x14ac:dyDescent="0.25">
      <c r="B136" s="27"/>
      <c r="C136" s="27"/>
      <c r="D136" s="27"/>
      <c r="E136" s="27"/>
      <c r="Q136" s="27"/>
    </row>
    <row r="137" spans="2:17" x14ac:dyDescent="0.25">
      <c r="B137" s="27"/>
      <c r="C137" s="27"/>
      <c r="D137" s="27"/>
      <c r="E137" s="27"/>
      <c r="Q137" s="27"/>
    </row>
    <row r="138" spans="2:17" x14ac:dyDescent="0.25">
      <c r="B138" s="27"/>
      <c r="C138" s="27"/>
      <c r="D138" s="27"/>
      <c r="E138" s="27"/>
      <c r="Q138" s="27"/>
    </row>
    <row r="139" spans="2:17" x14ac:dyDescent="0.25">
      <c r="B139" s="27"/>
      <c r="C139" s="27"/>
      <c r="D139" s="27"/>
      <c r="E139" s="27"/>
      <c r="Q139" s="27"/>
    </row>
    <row r="140" spans="2:17" x14ac:dyDescent="0.25">
      <c r="B140" s="27"/>
      <c r="C140" s="27"/>
      <c r="D140" s="27"/>
      <c r="E140" s="27"/>
      <c r="Q140" s="27"/>
    </row>
    <row r="141" spans="2:17" x14ac:dyDescent="0.25">
      <c r="B141" s="27"/>
      <c r="C141" s="27"/>
      <c r="D141" s="27"/>
      <c r="E141" s="27"/>
      <c r="Q141" s="27"/>
    </row>
    <row r="142" spans="2:17" x14ac:dyDescent="0.25">
      <c r="B142" s="27"/>
      <c r="C142" s="27"/>
      <c r="D142" s="27"/>
      <c r="E142" s="27"/>
      <c r="Q142" s="27"/>
    </row>
    <row r="143" spans="2:17" x14ac:dyDescent="0.25">
      <c r="B143" s="27"/>
      <c r="C143" s="27"/>
      <c r="D143" s="27"/>
      <c r="E143" s="27"/>
      <c r="Q143" s="27"/>
    </row>
    <row r="144" spans="2:17" x14ac:dyDescent="0.25">
      <c r="B144" s="27"/>
      <c r="C144" s="27"/>
      <c r="D144" s="27"/>
      <c r="E144" s="27"/>
      <c r="Q144" s="27"/>
    </row>
    <row r="145" spans="2:17" x14ac:dyDescent="0.25">
      <c r="B145" s="27"/>
      <c r="C145" s="27"/>
      <c r="D145" s="27"/>
      <c r="E145" s="27"/>
      <c r="Q145" s="27"/>
    </row>
    <row r="146" spans="2:17" x14ac:dyDescent="0.25">
      <c r="B146" s="27"/>
      <c r="C146" s="27"/>
      <c r="D146" s="27"/>
      <c r="E146" s="27"/>
      <c r="Q146" s="27"/>
    </row>
    <row r="147" spans="2:17" x14ac:dyDescent="0.25">
      <c r="B147" s="27"/>
      <c r="C147" s="27"/>
      <c r="D147" s="27"/>
      <c r="E147" s="27"/>
      <c r="Q147" s="27"/>
    </row>
    <row r="148" spans="2:17" x14ac:dyDescent="0.25">
      <c r="B148" s="27"/>
      <c r="C148" s="27"/>
      <c r="D148" s="27"/>
      <c r="E148" s="27"/>
      <c r="Q148" s="27"/>
    </row>
    <row r="149" spans="2:17" x14ac:dyDescent="0.25">
      <c r="B149" s="27"/>
      <c r="C149" s="27"/>
      <c r="D149" s="27"/>
      <c r="E149" s="27"/>
      <c r="Q149" s="27"/>
    </row>
    <row r="150" spans="2:17" x14ac:dyDescent="0.25">
      <c r="B150" s="27"/>
      <c r="C150" s="27"/>
      <c r="D150" s="27"/>
      <c r="E150" s="27"/>
      <c r="Q150" s="27"/>
    </row>
    <row r="151" spans="2:17" x14ac:dyDescent="0.25">
      <c r="B151" s="27"/>
      <c r="C151" s="27"/>
      <c r="D151" s="27"/>
      <c r="E151" s="27"/>
      <c r="Q151" s="27"/>
    </row>
    <row r="152" spans="2:17" x14ac:dyDescent="0.25">
      <c r="B152" s="27"/>
      <c r="C152" s="27"/>
      <c r="D152" s="27"/>
      <c r="E152" s="27"/>
      <c r="Q152" s="27"/>
    </row>
    <row r="153" spans="2:17" x14ac:dyDescent="0.25">
      <c r="B153" s="27"/>
      <c r="C153" s="27"/>
      <c r="D153" s="27"/>
      <c r="E153" s="27"/>
      <c r="Q153" s="27"/>
    </row>
    <row r="154" spans="2:17" x14ac:dyDescent="0.25">
      <c r="B154" s="27"/>
      <c r="C154" s="27"/>
      <c r="D154" s="27"/>
      <c r="E154" s="27"/>
      <c r="Q154" s="27"/>
    </row>
    <row r="155" spans="2:17" x14ac:dyDescent="0.25">
      <c r="B155" s="27"/>
      <c r="C155" s="27"/>
      <c r="D155" s="27"/>
      <c r="E155" s="27"/>
      <c r="Q155" s="27"/>
    </row>
    <row r="156" spans="2:17" x14ac:dyDescent="0.25">
      <c r="B156" s="27"/>
      <c r="C156" s="27"/>
      <c r="D156" s="27"/>
      <c r="E156" s="27"/>
      <c r="Q156" s="27"/>
    </row>
    <row r="157" spans="2:17" x14ac:dyDescent="0.25">
      <c r="B157" s="27"/>
      <c r="C157" s="27"/>
      <c r="D157" s="27"/>
      <c r="E157" s="27"/>
      <c r="Q157" s="27"/>
    </row>
    <row r="158" spans="2:17" x14ac:dyDescent="0.25">
      <c r="B158" s="27"/>
      <c r="C158" s="27"/>
      <c r="D158" s="27"/>
      <c r="E158" s="27"/>
      <c r="Q158" s="27"/>
    </row>
    <row r="159" spans="2:17" x14ac:dyDescent="0.25">
      <c r="B159" s="27"/>
      <c r="C159" s="27"/>
      <c r="D159" s="27"/>
      <c r="E159" s="27"/>
      <c r="Q159" s="27"/>
    </row>
    <row r="160" spans="2:17" x14ac:dyDescent="0.25">
      <c r="B160" s="27"/>
      <c r="C160" s="27"/>
      <c r="D160" s="27"/>
      <c r="E160" s="27"/>
      <c r="Q160" s="27"/>
    </row>
    <row r="161" spans="2:17" x14ac:dyDescent="0.25">
      <c r="B161" s="27"/>
      <c r="C161" s="27"/>
      <c r="D161" s="27"/>
      <c r="E161" s="27"/>
      <c r="Q161" s="27"/>
    </row>
    <row r="162" spans="2:17" x14ac:dyDescent="0.25">
      <c r="B162" s="27"/>
      <c r="C162" s="27"/>
      <c r="D162" s="27"/>
      <c r="E162" s="27"/>
      <c r="Q162" s="27"/>
    </row>
    <row r="163" spans="2:17" x14ac:dyDescent="0.25">
      <c r="B163" s="27"/>
      <c r="C163" s="27"/>
      <c r="D163" s="27"/>
      <c r="E163" s="27"/>
      <c r="Q163" s="27"/>
    </row>
    <row r="164" spans="2:17" x14ac:dyDescent="0.25">
      <c r="B164" s="27"/>
      <c r="C164" s="27"/>
      <c r="D164" s="27"/>
      <c r="E164" s="27"/>
      <c r="Q164" s="27"/>
    </row>
    <row r="165" spans="2:17" x14ac:dyDescent="0.25">
      <c r="B165" s="27"/>
      <c r="C165" s="27"/>
      <c r="D165" s="27"/>
      <c r="E165" s="27"/>
      <c r="Q165" s="27"/>
    </row>
    <row r="166" spans="2:17" x14ac:dyDescent="0.25">
      <c r="B166" s="27"/>
      <c r="C166" s="27"/>
      <c r="D166" s="27"/>
      <c r="E166" s="27"/>
      <c r="Q166" s="27"/>
    </row>
    <row r="167" spans="2:17" x14ac:dyDescent="0.25">
      <c r="B167" s="27"/>
      <c r="C167" s="27"/>
      <c r="D167" s="27"/>
      <c r="E167" s="27"/>
      <c r="Q167" s="27"/>
    </row>
    <row r="168" spans="2:17" x14ac:dyDescent="0.25">
      <c r="B168" s="27"/>
      <c r="C168" s="27"/>
      <c r="D168" s="27"/>
      <c r="E168" s="27"/>
      <c r="Q168" s="27"/>
    </row>
    <row r="169" spans="2:17" x14ac:dyDescent="0.25">
      <c r="B169" s="27"/>
      <c r="C169" s="27"/>
      <c r="D169" s="27"/>
      <c r="E169" s="27"/>
      <c r="Q169" s="27"/>
    </row>
    <row r="170" spans="2:17" x14ac:dyDescent="0.25">
      <c r="B170" s="27"/>
      <c r="C170" s="27"/>
      <c r="D170" s="27"/>
      <c r="E170" s="27"/>
      <c r="Q170" s="27"/>
    </row>
    <row r="171" spans="2:17" x14ac:dyDescent="0.25">
      <c r="B171" s="27"/>
      <c r="C171" s="27"/>
      <c r="D171" s="27"/>
      <c r="E171" s="27"/>
      <c r="Q171" s="27"/>
    </row>
    <row r="172" spans="2:17" x14ac:dyDescent="0.25">
      <c r="B172" s="27"/>
      <c r="C172" s="27"/>
      <c r="D172" s="27"/>
      <c r="E172" s="27"/>
      <c r="Q172" s="27"/>
    </row>
    <row r="173" spans="2:17" x14ac:dyDescent="0.25">
      <c r="B173" s="27"/>
      <c r="C173" s="27"/>
      <c r="D173" s="27"/>
      <c r="E173" s="27"/>
    </row>
    <row r="174" spans="2:17" x14ac:dyDescent="0.25">
      <c r="B174" s="27"/>
      <c r="C174" s="27"/>
      <c r="D174" s="27"/>
      <c r="E174" s="27"/>
    </row>
    <row r="175" spans="2:17" x14ac:dyDescent="0.25">
      <c r="B175" s="27"/>
      <c r="C175" s="27"/>
      <c r="D175" s="27"/>
      <c r="E175" s="27"/>
    </row>
    <row r="176" spans="2:17" x14ac:dyDescent="0.25">
      <c r="B176" s="27"/>
      <c r="C176" s="27"/>
      <c r="D176" s="27"/>
      <c r="E176" s="27"/>
    </row>
    <row r="177" spans="2:5" x14ac:dyDescent="0.25">
      <c r="B177" s="27"/>
      <c r="C177" s="27"/>
      <c r="D177" s="27"/>
      <c r="E177" s="27"/>
    </row>
    <row r="178" spans="2:5" x14ac:dyDescent="0.25">
      <c r="B178" s="27"/>
      <c r="C178" s="27"/>
      <c r="D178" s="27"/>
      <c r="E178" s="27"/>
    </row>
    <row r="179" spans="2:5" x14ac:dyDescent="0.25">
      <c r="B179" s="27"/>
      <c r="C179" s="27"/>
      <c r="D179" s="27"/>
      <c r="E179" s="27"/>
    </row>
    <row r="180" spans="2:5" x14ac:dyDescent="0.25">
      <c r="B180" s="27"/>
      <c r="C180" s="27"/>
      <c r="D180" s="27"/>
      <c r="E180" s="27"/>
    </row>
    <row r="181" spans="2:5" x14ac:dyDescent="0.25">
      <c r="B181" s="27"/>
      <c r="C181" s="27"/>
      <c r="D181" s="27"/>
      <c r="E181" s="27"/>
    </row>
    <row r="182" spans="2:5" x14ac:dyDescent="0.25">
      <c r="B182" s="27"/>
      <c r="C182" s="27"/>
      <c r="D182" s="27"/>
      <c r="E182" s="27"/>
    </row>
    <row r="183" spans="2:5" x14ac:dyDescent="0.25">
      <c r="B183" s="27"/>
      <c r="C183" s="27"/>
      <c r="D183" s="27"/>
      <c r="E183" s="27"/>
    </row>
    <row r="184" spans="2:5" x14ac:dyDescent="0.25">
      <c r="B184" s="27"/>
      <c r="C184" s="27"/>
      <c r="D184" s="27"/>
      <c r="E184" s="27"/>
    </row>
    <row r="185" spans="2:5" x14ac:dyDescent="0.25">
      <c r="B185" s="27"/>
      <c r="C185" s="27"/>
      <c r="D185" s="27"/>
      <c r="E185" s="27"/>
    </row>
    <row r="186" spans="2:5" x14ac:dyDescent="0.25">
      <c r="B186" s="27"/>
      <c r="C186" s="27"/>
      <c r="D186" s="27"/>
      <c r="E186" s="27"/>
    </row>
    <row r="187" spans="2:5" x14ac:dyDescent="0.25">
      <c r="B187" s="27"/>
      <c r="C187" s="27"/>
      <c r="D187" s="27"/>
      <c r="E187" s="27"/>
    </row>
    <row r="188" spans="2:5" x14ac:dyDescent="0.25">
      <c r="B188" s="27"/>
      <c r="C188" s="27"/>
      <c r="D188" s="27"/>
      <c r="E188" s="27"/>
    </row>
    <row r="189" spans="2:5" x14ac:dyDescent="0.25">
      <c r="B189" s="27"/>
      <c r="C189" s="27"/>
      <c r="D189" s="27"/>
      <c r="E189" s="27"/>
    </row>
    <row r="190" spans="2:5" x14ac:dyDescent="0.25">
      <c r="B190" s="27"/>
      <c r="C190" s="27"/>
      <c r="D190" s="27"/>
      <c r="E190" s="27"/>
    </row>
    <row r="191" spans="2:5" x14ac:dyDescent="0.25">
      <c r="B191" s="27"/>
      <c r="C191" s="27"/>
      <c r="D191" s="27"/>
      <c r="E191" s="27"/>
    </row>
    <row r="192" spans="2:5" x14ac:dyDescent="0.25">
      <c r="B192" s="27"/>
      <c r="C192" s="27"/>
      <c r="D192" s="27"/>
      <c r="E192" s="27"/>
    </row>
    <row r="193" spans="2:5" x14ac:dyDescent="0.25">
      <c r="B193" s="27"/>
      <c r="C193" s="27"/>
      <c r="D193" s="27"/>
      <c r="E193" s="27"/>
    </row>
    <row r="194" spans="2:5" x14ac:dyDescent="0.25">
      <c r="B194" s="27"/>
      <c r="C194" s="27"/>
      <c r="D194" s="27"/>
      <c r="E194" s="27"/>
    </row>
    <row r="195" spans="2:5" x14ac:dyDescent="0.25">
      <c r="B195" s="27"/>
      <c r="C195" s="27"/>
      <c r="D195" s="27"/>
      <c r="E195" s="27"/>
    </row>
    <row r="196" spans="2:5" x14ac:dyDescent="0.25">
      <c r="B196" s="27"/>
      <c r="C196" s="27"/>
      <c r="D196" s="27"/>
      <c r="E196" s="27"/>
    </row>
    <row r="197" spans="2:5" x14ac:dyDescent="0.25">
      <c r="B197" s="27"/>
      <c r="C197" s="27"/>
      <c r="D197" s="27"/>
      <c r="E197" s="27"/>
    </row>
    <row r="198" spans="2:5" x14ac:dyDescent="0.25">
      <c r="B198" s="27"/>
      <c r="C198" s="27"/>
      <c r="D198" s="27"/>
      <c r="E198" s="27"/>
    </row>
    <row r="199" spans="2:5" x14ac:dyDescent="0.25">
      <c r="B199" s="27"/>
      <c r="C199" s="27"/>
      <c r="D199" s="27"/>
      <c r="E199" s="27"/>
    </row>
    <row r="200" spans="2:5" x14ac:dyDescent="0.25">
      <c r="B200" s="27"/>
      <c r="C200" s="27"/>
      <c r="D200" s="27"/>
      <c r="E200" s="27"/>
    </row>
    <row r="201" spans="2:5" x14ac:dyDescent="0.25">
      <c r="B201" s="27"/>
      <c r="C201" s="27"/>
      <c r="D201" s="27"/>
      <c r="E201" s="27"/>
    </row>
    <row r="202" spans="2:5" x14ac:dyDescent="0.25">
      <c r="B202" s="27"/>
      <c r="C202" s="27"/>
      <c r="D202" s="27"/>
      <c r="E202" s="27"/>
    </row>
    <row r="203" spans="2:5" x14ac:dyDescent="0.25">
      <c r="B203" s="27"/>
      <c r="C203" s="27"/>
      <c r="D203" s="27"/>
      <c r="E203" s="27"/>
    </row>
    <row r="204" spans="2:5" x14ac:dyDescent="0.25">
      <c r="B204" s="27"/>
      <c r="C204" s="27"/>
      <c r="D204" s="27"/>
      <c r="E204" s="27"/>
    </row>
    <row r="205" spans="2:5" x14ac:dyDescent="0.25">
      <c r="B205" s="27"/>
      <c r="C205" s="27"/>
      <c r="D205" s="27"/>
      <c r="E205" s="27"/>
    </row>
    <row r="206" spans="2:5" x14ac:dyDescent="0.25">
      <c r="B206" s="27"/>
      <c r="C206" s="27"/>
      <c r="D206" s="27"/>
      <c r="E206" s="27"/>
    </row>
    <row r="207" spans="2:5" x14ac:dyDescent="0.25">
      <c r="B207" s="27"/>
      <c r="C207" s="27"/>
      <c r="D207" s="27"/>
      <c r="E207" s="27"/>
    </row>
    <row r="208" spans="2:5" x14ac:dyDescent="0.25">
      <c r="B208" s="27"/>
      <c r="C208" s="27"/>
      <c r="D208" s="27"/>
      <c r="E208" s="27"/>
    </row>
    <row r="209" spans="2:5" x14ac:dyDescent="0.25">
      <c r="B209" s="27"/>
      <c r="C209" s="27"/>
      <c r="D209" s="27"/>
      <c r="E209" s="27"/>
    </row>
    <row r="210" spans="2:5" x14ac:dyDescent="0.25">
      <c r="B210" s="27"/>
      <c r="C210" s="27"/>
      <c r="D210" s="27"/>
      <c r="E210" s="27"/>
    </row>
    <row r="211" spans="2:5" x14ac:dyDescent="0.25">
      <c r="B211" s="27"/>
      <c r="C211" s="27"/>
      <c r="D211" s="27"/>
      <c r="E211" s="27"/>
    </row>
    <row r="212" spans="2:5" x14ac:dyDescent="0.25">
      <c r="B212" s="27"/>
      <c r="C212" s="27"/>
      <c r="D212" s="27"/>
      <c r="E212" s="27"/>
    </row>
    <row r="213" spans="2:5" x14ac:dyDescent="0.25">
      <c r="B213" s="27"/>
      <c r="C213" s="27"/>
      <c r="D213" s="27"/>
      <c r="E213" s="27"/>
    </row>
    <row r="214" spans="2:5" x14ac:dyDescent="0.25">
      <c r="B214" s="27"/>
      <c r="C214" s="27"/>
      <c r="D214" s="27"/>
      <c r="E214" s="27"/>
    </row>
    <row r="215" spans="2:5" x14ac:dyDescent="0.25">
      <c r="B215" s="27"/>
      <c r="C215" s="27"/>
      <c r="D215" s="27"/>
      <c r="E215" s="27"/>
    </row>
    <row r="216" spans="2:5" x14ac:dyDescent="0.25">
      <c r="B216" s="27"/>
      <c r="C216" s="27"/>
      <c r="D216" s="27"/>
      <c r="E216" s="27"/>
    </row>
    <row r="217" spans="2:5" x14ac:dyDescent="0.25">
      <c r="B217" s="27"/>
      <c r="C217" s="27"/>
      <c r="D217" s="27"/>
      <c r="E217" s="27"/>
    </row>
    <row r="218" spans="2:5" x14ac:dyDescent="0.25">
      <c r="B218" s="27"/>
      <c r="C218" s="27"/>
      <c r="D218" s="27"/>
      <c r="E218" s="27"/>
    </row>
    <row r="219" spans="2:5" x14ac:dyDescent="0.25">
      <c r="B219" s="27"/>
      <c r="C219" s="27"/>
      <c r="D219" s="27"/>
      <c r="E219" s="27"/>
    </row>
    <row r="220" spans="2:5" x14ac:dyDescent="0.25">
      <c r="B220" s="27"/>
      <c r="C220" s="27"/>
      <c r="D220" s="27"/>
      <c r="E220" s="27"/>
    </row>
    <row r="221" spans="2:5" x14ac:dyDescent="0.25">
      <c r="B221" s="27"/>
      <c r="C221" s="27"/>
      <c r="D221" s="27"/>
      <c r="E221" s="27"/>
    </row>
    <row r="222" spans="2:5" x14ac:dyDescent="0.25">
      <c r="B222" s="27"/>
      <c r="C222" s="27"/>
      <c r="D222" s="27"/>
      <c r="E222" s="27"/>
    </row>
    <row r="223" spans="2:5" x14ac:dyDescent="0.25">
      <c r="B223" s="27"/>
      <c r="C223" s="27"/>
      <c r="D223" s="27"/>
      <c r="E223" s="27"/>
    </row>
    <row r="224" spans="2:5" x14ac:dyDescent="0.25">
      <c r="B224" s="27"/>
      <c r="C224" s="27"/>
      <c r="D224" s="27"/>
      <c r="E224" s="27"/>
    </row>
    <row r="225" spans="2:5" x14ac:dyDescent="0.25">
      <c r="B225" s="27"/>
      <c r="C225" s="27"/>
      <c r="D225" s="27"/>
      <c r="E225" s="27"/>
    </row>
    <row r="226" spans="2:5" x14ac:dyDescent="0.25">
      <c r="B226" s="27"/>
      <c r="C226" s="27"/>
      <c r="D226" s="27"/>
      <c r="E226" s="27"/>
    </row>
    <row r="227" spans="2:5" x14ac:dyDescent="0.25">
      <c r="B227" s="27"/>
      <c r="C227" s="27"/>
      <c r="D227" s="27"/>
      <c r="E227" s="27"/>
    </row>
    <row r="228" spans="2:5" x14ac:dyDescent="0.25">
      <c r="B228" s="27"/>
      <c r="C228" s="27"/>
      <c r="D228" s="27"/>
      <c r="E228" s="27"/>
    </row>
    <row r="229" spans="2:5" x14ac:dyDescent="0.25">
      <c r="B229" s="27"/>
      <c r="C229" s="27"/>
      <c r="D229" s="27"/>
      <c r="E229" s="27"/>
    </row>
    <row r="230" spans="2:5" x14ac:dyDescent="0.25">
      <c r="B230" s="27"/>
      <c r="C230" s="27"/>
      <c r="D230" s="27"/>
      <c r="E230" s="27"/>
    </row>
    <row r="231" spans="2:5" x14ac:dyDescent="0.25">
      <c r="B231" s="27"/>
      <c r="C231" s="27"/>
      <c r="D231" s="27"/>
      <c r="E231" s="27"/>
    </row>
    <row r="232" spans="2:5" x14ac:dyDescent="0.25">
      <c r="B232" s="27"/>
      <c r="C232" s="27"/>
      <c r="D232" s="27"/>
      <c r="E232" s="27"/>
    </row>
    <row r="233" spans="2:5" x14ac:dyDescent="0.25">
      <c r="B233" s="27"/>
      <c r="C233" s="27"/>
      <c r="D233" s="27"/>
      <c r="E233" s="27"/>
    </row>
    <row r="234" spans="2:5" x14ac:dyDescent="0.25">
      <c r="B234" s="27"/>
      <c r="C234" s="27"/>
      <c r="D234" s="27"/>
      <c r="E234" s="27"/>
    </row>
    <row r="235" spans="2:5" x14ac:dyDescent="0.25">
      <c r="B235" s="27"/>
      <c r="C235" s="27"/>
      <c r="D235" s="27"/>
      <c r="E235" s="27"/>
    </row>
    <row r="236" spans="2:5" x14ac:dyDescent="0.25">
      <c r="B236" s="27"/>
      <c r="C236" s="27"/>
      <c r="D236" s="27"/>
      <c r="E236" s="27"/>
    </row>
    <row r="237" spans="2:5" x14ac:dyDescent="0.25">
      <c r="B237" s="27"/>
      <c r="C237" s="27"/>
      <c r="D237" s="27"/>
      <c r="E237" s="27"/>
    </row>
    <row r="238" spans="2:5" x14ac:dyDescent="0.25">
      <c r="B238" s="27"/>
      <c r="C238" s="27"/>
      <c r="D238" s="27"/>
      <c r="E238" s="27"/>
    </row>
    <row r="239" spans="2:5" x14ac:dyDescent="0.25">
      <c r="B239" s="27"/>
      <c r="C239" s="27"/>
      <c r="D239" s="27"/>
      <c r="E239" s="27"/>
    </row>
    <row r="240" spans="2:5" x14ac:dyDescent="0.25">
      <c r="B240" s="27"/>
      <c r="C240" s="27"/>
      <c r="D240" s="27"/>
      <c r="E240" s="27"/>
    </row>
    <row r="241" spans="2:5" x14ac:dyDescent="0.25">
      <c r="B241" s="27"/>
      <c r="C241" s="27"/>
      <c r="D241" s="27"/>
      <c r="E241" s="27"/>
    </row>
    <row r="242" spans="2:5" x14ac:dyDescent="0.25">
      <c r="B242" s="27"/>
      <c r="C242" s="27"/>
      <c r="D242" s="27"/>
      <c r="E242" s="27"/>
    </row>
    <row r="243" spans="2:5" x14ac:dyDescent="0.25">
      <c r="B243" s="27"/>
      <c r="C243" s="27"/>
      <c r="D243" s="27"/>
      <c r="E243" s="27"/>
    </row>
    <row r="244" spans="2:5" x14ac:dyDescent="0.25">
      <c r="B244" s="27"/>
      <c r="C244" s="27"/>
      <c r="D244" s="27"/>
      <c r="E244" s="27"/>
    </row>
    <row r="245" spans="2:5" x14ac:dyDescent="0.25">
      <c r="B245" s="27"/>
      <c r="C245" s="27"/>
      <c r="D245" s="27"/>
      <c r="E245" s="27"/>
    </row>
    <row r="246" spans="2:5" x14ac:dyDescent="0.25">
      <c r="B246" s="27"/>
      <c r="C246" s="27"/>
      <c r="D246" s="27"/>
      <c r="E246" s="27"/>
    </row>
    <row r="247" spans="2:5" x14ac:dyDescent="0.25">
      <c r="B247" s="27"/>
      <c r="C247" s="27"/>
      <c r="D247" s="27"/>
      <c r="E247" s="27"/>
    </row>
    <row r="248" spans="2:5" x14ac:dyDescent="0.25">
      <c r="B248" s="27"/>
      <c r="C248" s="27"/>
      <c r="D248" s="27"/>
      <c r="E248" s="27"/>
    </row>
    <row r="249" spans="2:5" x14ac:dyDescent="0.25">
      <c r="B249" s="27"/>
      <c r="C249" s="27"/>
      <c r="D249" s="27"/>
      <c r="E249" s="27"/>
    </row>
    <row r="250" spans="2:5" x14ac:dyDescent="0.25">
      <c r="B250" s="27"/>
      <c r="C250" s="27"/>
      <c r="D250" s="27"/>
      <c r="E250" s="27"/>
    </row>
    <row r="251" spans="2:5" x14ac:dyDescent="0.25">
      <c r="B251" s="27"/>
      <c r="C251" s="27"/>
      <c r="D251" s="27"/>
      <c r="E251" s="27"/>
    </row>
    <row r="252" spans="2:5" x14ac:dyDescent="0.25">
      <c r="B252" s="27"/>
      <c r="C252" s="27"/>
      <c r="D252" s="27"/>
      <c r="E252" s="27"/>
    </row>
    <row r="253" spans="2:5" x14ac:dyDescent="0.25">
      <c r="B253" s="27"/>
      <c r="C253" s="27"/>
      <c r="D253" s="27"/>
      <c r="E253" s="27"/>
    </row>
    <row r="254" spans="2:5" x14ac:dyDescent="0.25">
      <c r="B254" s="27"/>
      <c r="C254" s="27"/>
      <c r="D254" s="27"/>
      <c r="E254" s="27"/>
    </row>
    <row r="255" spans="2:5" x14ac:dyDescent="0.25">
      <c r="B255" s="27"/>
      <c r="C255" s="27"/>
      <c r="D255" s="27"/>
      <c r="E255" s="27"/>
    </row>
    <row r="256" spans="2:5" x14ac:dyDescent="0.25">
      <c r="B256" s="27"/>
      <c r="C256" s="27"/>
      <c r="D256" s="27"/>
      <c r="E256" s="27"/>
    </row>
    <row r="257" spans="2:5" x14ac:dyDescent="0.25">
      <c r="B257" s="27"/>
      <c r="C257" s="27"/>
      <c r="D257" s="27"/>
      <c r="E257" s="27"/>
    </row>
    <row r="258" spans="2:5" x14ac:dyDescent="0.25">
      <c r="B258" s="27"/>
      <c r="C258" s="27"/>
      <c r="D258" s="27"/>
      <c r="E258" s="27"/>
    </row>
    <row r="259" spans="2:5" x14ac:dyDescent="0.25">
      <c r="B259" s="27"/>
      <c r="C259" s="27"/>
      <c r="D259" s="27"/>
      <c r="E259" s="27"/>
    </row>
    <row r="260" spans="2:5" x14ac:dyDescent="0.25">
      <c r="B260" s="27"/>
      <c r="C260" s="27"/>
      <c r="D260" s="27"/>
      <c r="E260" s="27"/>
    </row>
    <row r="261" spans="2:5" x14ac:dyDescent="0.25">
      <c r="B261" s="27"/>
      <c r="C261" s="27"/>
      <c r="D261" s="27"/>
      <c r="E261" s="27"/>
    </row>
    <row r="262" spans="2:5" x14ac:dyDescent="0.25">
      <c r="B262" s="27"/>
      <c r="C262" s="27"/>
      <c r="D262" s="27"/>
      <c r="E262" s="27"/>
    </row>
    <row r="263" spans="2:5" x14ac:dyDescent="0.25">
      <c r="B263" s="27"/>
      <c r="C263" s="27"/>
      <c r="D263" s="27"/>
      <c r="E263" s="27"/>
    </row>
    <row r="264" spans="2:5" x14ac:dyDescent="0.25">
      <c r="B264" s="27"/>
      <c r="C264" s="27"/>
      <c r="D264" s="27"/>
      <c r="E264" s="27"/>
    </row>
    <row r="265" spans="2:5" x14ac:dyDescent="0.25">
      <c r="B265" s="27"/>
      <c r="C265" s="27"/>
      <c r="D265" s="27"/>
      <c r="E265" s="27"/>
    </row>
    <row r="266" spans="2:5" x14ac:dyDescent="0.25">
      <c r="B266" s="27"/>
      <c r="C266" s="27"/>
      <c r="D266" s="27"/>
      <c r="E266" s="27"/>
    </row>
    <row r="267" spans="2:5" x14ac:dyDescent="0.25">
      <c r="B267" s="27"/>
      <c r="C267" s="27"/>
      <c r="D267" s="27"/>
      <c r="E267" s="27"/>
    </row>
    <row r="268" spans="2:5" x14ac:dyDescent="0.25">
      <c r="B268" s="27"/>
      <c r="C268" s="27"/>
      <c r="D268" s="27"/>
      <c r="E268" s="27"/>
    </row>
    <row r="269" spans="2:5" x14ac:dyDescent="0.25">
      <c r="B269" s="27"/>
      <c r="C269" s="27"/>
      <c r="D269" s="27"/>
      <c r="E269" s="27"/>
    </row>
    <row r="270" spans="2:5" x14ac:dyDescent="0.25">
      <c r="B270" s="27"/>
      <c r="C270" s="27"/>
      <c r="D270" s="27"/>
      <c r="E270" s="27"/>
    </row>
    <row r="271" spans="2:5" x14ac:dyDescent="0.25">
      <c r="B271" s="27"/>
      <c r="C271" s="27"/>
      <c r="D271" s="27"/>
      <c r="E271" s="27"/>
    </row>
    <row r="272" spans="2:5" x14ac:dyDescent="0.25">
      <c r="B272" s="27"/>
      <c r="C272" s="27"/>
      <c r="D272" s="27"/>
      <c r="E272" s="27"/>
    </row>
    <row r="273" spans="2:5" x14ac:dyDescent="0.25">
      <c r="B273" s="27"/>
      <c r="C273" s="27"/>
      <c r="D273" s="27"/>
      <c r="E273" s="27"/>
    </row>
    <row r="274" spans="2:5" x14ac:dyDescent="0.25">
      <c r="B274" s="27"/>
      <c r="C274" s="27"/>
      <c r="D274" s="27"/>
      <c r="E274" s="27"/>
    </row>
    <row r="275" spans="2:5" x14ac:dyDescent="0.25">
      <c r="B275" s="27"/>
      <c r="C275" s="27"/>
      <c r="D275" s="27"/>
      <c r="E275" s="27"/>
    </row>
    <row r="276" spans="2:5" x14ac:dyDescent="0.25">
      <c r="B276" s="27"/>
      <c r="C276" s="27"/>
      <c r="D276" s="27"/>
      <c r="E276" s="27"/>
    </row>
    <row r="277" spans="2:5" x14ac:dyDescent="0.25">
      <c r="B277" s="27"/>
      <c r="C277" s="27"/>
      <c r="D277" s="27"/>
      <c r="E277" s="27"/>
    </row>
    <row r="278" spans="2:5" x14ac:dyDescent="0.25">
      <c r="B278" s="27"/>
      <c r="C278" s="27"/>
      <c r="D278" s="27"/>
      <c r="E278" s="27"/>
    </row>
    <row r="279" spans="2:5" x14ac:dyDescent="0.25">
      <c r="B279" s="27"/>
      <c r="C279" s="27"/>
      <c r="D279" s="27"/>
      <c r="E279" s="27"/>
    </row>
    <row r="280" spans="2:5" x14ac:dyDescent="0.25">
      <c r="B280" s="27"/>
      <c r="C280" s="27"/>
      <c r="D280" s="27"/>
      <c r="E280" s="27"/>
    </row>
    <row r="281" spans="2:5" x14ac:dyDescent="0.25">
      <c r="B281" s="27"/>
      <c r="C281" s="27"/>
      <c r="D281" s="27"/>
      <c r="E281" s="27"/>
    </row>
    <row r="282" spans="2:5" x14ac:dyDescent="0.25">
      <c r="B282" s="27"/>
      <c r="C282" s="27"/>
      <c r="D282" s="27"/>
      <c r="E282" s="27"/>
    </row>
    <row r="283" spans="2:5" x14ac:dyDescent="0.25">
      <c r="B283" s="27"/>
      <c r="C283" s="27"/>
      <c r="D283" s="27"/>
      <c r="E283" s="27"/>
    </row>
    <row r="284" spans="2:5" x14ac:dyDescent="0.25">
      <c r="B284" s="27"/>
      <c r="C284" s="27"/>
      <c r="D284" s="27"/>
      <c r="E284" s="27"/>
    </row>
    <row r="285" spans="2:5" x14ac:dyDescent="0.25">
      <c r="B285" s="27"/>
      <c r="C285" s="27"/>
      <c r="D285" s="27"/>
      <c r="E285" s="27"/>
    </row>
    <row r="286" spans="2:5" x14ac:dyDescent="0.25">
      <c r="B286" s="27"/>
      <c r="C286" s="27"/>
      <c r="D286" s="27"/>
      <c r="E286" s="27"/>
    </row>
  </sheetData>
  <hyperlinks>
    <hyperlink ref="A2" r:id="rId1" xr:uid="{00000000-0004-0000-0500-000000000000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42dd8d0-93bc-4a15-a2cd-49423a906912">
      <UserInfo>
        <DisplayName/>
        <AccountId xsi:nil="true"/>
        <AccountType/>
      </UserInfo>
    </SharedWithUsers>
    <TaxCatchAll xmlns="73fb875a-8af9-4255-b008-0995492d31cd" xsi:nil="true"/>
    <lcf76f155ced4ddcb4097134ff3c332f xmlns="a5f42ec3-4ee2-45fc-8d77-288bf2f0f986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6EABF47CD1113448A96A17F6C8D13F9" ma:contentTypeVersion="15" ma:contentTypeDescription="Create a new document." ma:contentTypeScope="" ma:versionID="3b7ecdc9ffad1cc17c6f2e50caacf8de">
  <xsd:schema xmlns:xsd="http://www.w3.org/2001/XMLSchema" xmlns:xs="http://www.w3.org/2001/XMLSchema" xmlns:p="http://schemas.microsoft.com/office/2006/metadata/properties" xmlns:ns2="a5f42ec3-4ee2-45fc-8d77-288bf2f0f986" xmlns:ns3="442dd8d0-93bc-4a15-a2cd-49423a906912" xmlns:ns4="73fb875a-8af9-4255-b008-0995492d31cd" targetNamespace="http://schemas.microsoft.com/office/2006/metadata/properties" ma:root="true" ma:fieldsID="e1221e32e2668a9454248ba279941a6e" ns2:_="" ns3:_="" ns4:_="">
    <xsd:import namespace="a5f42ec3-4ee2-45fc-8d77-288bf2f0f986"/>
    <xsd:import namespace="442dd8d0-93bc-4a15-a2cd-49423a906912"/>
    <xsd:import namespace="73fb875a-8af9-4255-b008-0995492d31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f42ec3-4ee2-45fc-8d77-288bf2f0f9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8ff62593-b918-4deb-ac08-0d74ac0cc7e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2dd8d0-93bc-4a15-a2cd-49423a90691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fb875a-8af9-4255-b008-0995492d31cd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cd90a8fe-e73d-4f13-a30e-cb0f948fa66f}" ma:internalName="TaxCatchAll" ma:showField="CatchAllData" ma:web="442dd8d0-93bc-4a15-a2cd-49423a9069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4425D22-FEA7-4477-A7DE-6DDCAA96C419}">
  <ds:schemaRefs>
    <ds:schemaRef ds:uri="cb32bb7e-e0f8-47a5-9201-a2d805121534"/>
    <ds:schemaRef ds:uri="http://purl.org/dc/elements/1.1/"/>
    <ds:schemaRef ds:uri="http://purl.org/dc/terms/"/>
    <ds:schemaRef ds:uri="http://schemas.microsoft.com/office/2006/documentManagement/types"/>
    <ds:schemaRef ds:uri="http://schemas.microsoft.com/office/2006/metadata/properties"/>
    <ds:schemaRef ds:uri="4a437b21-c365-4cd6-b6ba-31a4416dc0b7"/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41fe362b-87b3-4c00-8b7e-3d3e72ecc28f"/>
  </ds:schemaRefs>
</ds:datastoreItem>
</file>

<file path=customXml/itemProps2.xml><?xml version="1.0" encoding="utf-8"?>
<ds:datastoreItem xmlns:ds="http://schemas.openxmlformats.org/officeDocument/2006/customXml" ds:itemID="{891DC844-F650-4D38-BE32-03BF6A78396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53763C4-6A82-487C-A97B-FA879BA3420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National</vt:lpstr>
      <vt:lpstr>Step 1</vt:lpstr>
      <vt:lpstr>Step 2</vt:lpstr>
      <vt:lpstr>Step 3</vt:lpstr>
      <vt:lpstr>Step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Catlin Nchako</dc:creator>
  <cp:lastModifiedBy>Horn, Jessica (DHSS)</cp:lastModifiedBy>
  <dcterms:created xsi:type="dcterms:W3CDTF">2018-12-17T15:01:56Z</dcterms:created>
  <dcterms:modified xsi:type="dcterms:W3CDTF">2024-09-03T11:34:32Z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b39c65a8-6113-4547-aa1c-4609bf37b03e</vt:lpwstr>
  </property>
  <property fmtid="{D5CDD505-2E9C-101B-9397-08002B2CF9AE}" pid="3" name="ContentTypeId">
    <vt:lpwstr>0x01010086EABF47CD1113448A96A17F6C8D13F9</vt:lpwstr>
  </property>
  <property fmtid="{D5CDD505-2E9C-101B-9397-08002B2CF9AE}" pid="4" name="Order">
    <vt:r8>157850800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MediaServiceImageTags">
    <vt:lpwstr/>
  </property>
</Properties>
</file>