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drawings/drawing3.xml" ContentType="application/vnd.openxmlformats-officedocument.drawing+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drawings/drawing4.xml" ContentType="application/vnd.openxmlformats-officedocument.drawing+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drawings/drawing5.xml" ContentType="application/vnd.openxmlformats-officedocument.drawing+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drawings/drawing6.xml" ContentType="application/vnd.openxmlformats-officedocument.drawing+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drawings/drawing7.xml" ContentType="application/vnd.openxmlformats-officedocument.drawing+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drawings/drawing8.xml" ContentType="application/vnd.openxmlformats-officedocument.drawing+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drawings/drawing9.xml" ContentType="application/vnd.openxmlformats-officedocument.drawing+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https://usdagcc.sharepoint.com/sites/FNS-FNS-CNP-PMB/Shared Documents/General/School Meals Monitoring Branch/Current Manual and Guidance/Menu Compliance Tools SY 23-24/7 day breakfast/Final Versions/"/>
    </mc:Choice>
  </mc:AlternateContent>
  <xr:revisionPtr revIDLastSave="187" documentId="13_ncr:40009_{70176FAE-C529-4933-9374-24E6931D8F3B}" xr6:coauthVersionLast="47" xr6:coauthVersionMax="47" xr10:uidLastSave="{5FA602CF-EA28-448C-A45D-C1DA47A7DF52}"/>
  <bookViews>
    <workbookView xWindow="-28920" yWindow="-120" windowWidth="29040" windowHeight="15840" firstSheet="1" activeTab="1" xr2:uid="{00000000-000D-0000-FFFF-FFFF00000000}"/>
  </bookViews>
  <sheets>
    <sheet name="dropdowns" sheetId="2" state="hidden" r:id="rId1"/>
    <sheet name="Breakfast Worksheet Instruction" sheetId="53" r:id="rId2"/>
    <sheet name="SFA Notes" sheetId="42" r:id="rId3"/>
    <sheet name="All Meals" sheetId="52" r:id="rId4"/>
    <sheet name="Day1" sheetId="3" r:id="rId5"/>
    <sheet name="Day2" sheetId="34" r:id="rId6"/>
    <sheet name="Day3" sheetId="37" r:id="rId7"/>
    <sheet name="Day4" sheetId="39" r:id="rId8"/>
    <sheet name="Day5" sheetId="56" r:id="rId9"/>
    <sheet name="Day6" sheetId="55" r:id="rId10"/>
    <sheet name="Day7" sheetId="57" r:id="rId11"/>
    <sheet name="Weekly Report" sheetId="43" r:id="rId12"/>
    <sheet name="Nutrient Instructions" sheetId="54" r:id="rId13"/>
    <sheet name="Simplified Nutrient Assessment" sheetId="51" r:id="rId14"/>
  </sheets>
  <externalReferences>
    <externalReference r:id="rId15"/>
    <externalReference r:id="rId16"/>
    <externalReference r:id="rId17"/>
    <externalReference r:id="rId18"/>
    <externalReference r:id="rId19"/>
    <externalReference r:id="rId20"/>
    <externalReference r:id="rId21"/>
  </externalReferences>
  <definedNames>
    <definedName name="BEANS" localSheetId="3">'[1]Vegetable Subgroups'!$C$4:$C$50</definedName>
    <definedName name="BEANS" localSheetId="1">#REF!</definedName>
    <definedName name="BEANS" localSheetId="5">#REF!</definedName>
    <definedName name="BEANS" localSheetId="6">#REF!</definedName>
    <definedName name="BEANS" localSheetId="7">#REF!</definedName>
    <definedName name="BEANS" localSheetId="8">#REF!</definedName>
    <definedName name="BEANS" localSheetId="9">#REF!</definedName>
    <definedName name="BEANS" localSheetId="10">#REF!</definedName>
    <definedName name="BEANS" localSheetId="12">'[2]Vegetable Subgroups'!$C$4:$C$50</definedName>
    <definedName name="BEANS" localSheetId="2">'[3]Vegetable Subgroups'!$C$4:$C$50</definedName>
    <definedName name="BEANS" localSheetId="13">'[4]Vegetable Subgroups'!$C$4:$C$50</definedName>
    <definedName name="BEANS" localSheetId="11">#REF!</definedName>
    <definedName name="BEANS">#REF!</definedName>
    <definedName name="Cups" localSheetId="1">[5]dropdowns!$A$1:$A$17</definedName>
    <definedName name="Cups" localSheetId="12">[2]dropdowns!$A$1:$A$17</definedName>
    <definedName name="Cups" localSheetId="2">[3]Sheet2!$A$1:$A$17</definedName>
    <definedName name="Cups" localSheetId="13">[4]dropdowns!$A$1:$A$17</definedName>
    <definedName name="Cups" localSheetId="11">[6]dropdowns!$A$1:$A$17</definedName>
    <definedName name="Cups">dropdowns!$A$1:$A$17</definedName>
    <definedName name="cups1" localSheetId="1">[7]dropdowns!$D$1:$D$25</definedName>
    <definedName name="cups1" localSheetId="12">[2]dropdowns!$D$1:$D$25</definedName>
    <definedName name="cups1">dropdowns!$D$1:$D$25</definedName>
    <definedName name="grains">dropdowns!$F$1:$F$3</definedName>
    <definedName name="GREEN" localSheetId="3">'[1]Vegetable Subgroups'!$A$4:$A$50</definedName>
    <definedName name="GREEN" localSheetId="1">#REF!</definedName>
    <definedName name="GREEN" localSheetId="5">#REF!</definedName>
    <definedName name="GREEN" localSheetId="6">#REF!</definedName>
    <definedName name="GREEN" localSheetId="7">#REF!</definedName>
    <definedName name="GREEN" localSheetId="8">#REF!</definedName>
    <definedName name="GREEN" localSheetId="9">#REF!</definedName>
    <definedName name="GREEN" localSheetId="10">#REF!</definedName>
    <definedName name="GREEN" localSheetId="12">'[2]Vegetable Subgroups'!$A$4:$A$50</definedName>
    <definedName name="GREEN" localSheetId="2">'[3]Vegetable Subgroups'!$A$4:$A$50</definedName>
    <definedName name="GREEN" localSheetId="13">'[4]Vegetable Subgroups'!$A$4:$A$50</definedName>
    <definedName name="GREEN" localSheetId="11">#REF!</definedName>
    <definedName name="GREEN">#REF!</definedName>
    <definedName name="l" localSheetId="1">#REF!</definedName>
    <definedName name="l" localSheetId="7">#REF!</definedName>
    <definedName name="l" localSheetId="8">#REF!</definedName>
    <definedName name="l" localSheetId="9">#REF!</definedName>
    <definedName name="l" localSheetId="10">#REF!</definedName>
    <definedName name="l" localSheetId="12">#REF!</definedName>
    <definedName name="l" localSheetId="11">#REF!</definedName>
    <definedName name="l">#REF!</definedName>
    <definedName name="meals" localSheetId="1">'[5]All Meals'!$C$12:$C$61</definedName>
    <definedName name="meals" localSheetId="12">'[2]All Meals'!$C$12:$C$61</definedName>
    <definedName name="meals" localSheetId="2">'[3]All Meals'!$B$11:$B$60</definedName>
    <definedName name="meals" localSheetId="13">'[4]All Meals'!$C$12:$C$61</definedName>
    <definedName name="meals" localSheetId="11">'[6]All Meals'!$C$12:$C$61</definedName>
    <definedName name="meals">'All Meals'!$C$12:$C$62</definedName>
    <definedName name="Milk">dropdowns!$C$1:$C$9</definedName>
    <definedName name="OTHER" localSheetId="3">'[1]Vegetable Subgroups'!$E$4:$E$50</definedName>
    <definedName name="OTHER" localSheetId="1">#REF!</definedName>
    <definedName name="OTHER" localSheetId="5">#REF!</definedName>
    <definedName name="OTHER" localSheetId="6">#REF!</definedName>
    <definedName name="OTHER" localSheetId="7">#REF!</definedName>
    <definedName name="OTHER" localSheetId="8">#REF!</definedName>
    <definedName name="OTHER" localSheetId="9">#REF!</definedName>
    <definedName name="OTHER" localSheetId="10">#REF!</definedName>
    <definedName name="OTHER" localSheetId="12">'[2]Vegetable Subgroups'!$E$4:$E$50</definedName>
    <definedName name="OTHER" localSheetId="2">'[3]Vegetable Subgroups'!$E$4:$E$50</definedName>
    <definedName name="OTHER" localSheetId="13">'[4]Vegetable Subgroups'!$E$4:$E$50</definedName>
    <definedName name="OTHER" localSheetId="11">#REF!</definedName>
    <definedName name="OTHER">#REF!</definedName>
    <definedName name="_xlnm.Print_Area" localSheetId="1">'Breakfast Worksheet Instruction'!$A$1:$A$101</definedName>
    <definedName name="_xlnm.Print_Area" localSheetId="12">'Nutrient Instructions'!$A$1:$A$112</definedName>
    <definedName name="RED" localSheetId="3">'[1]Vegetable Subgroups'!$B$4:$B$50</definedName>
    <definedName name="RED" localSheetId="1">#REF!</definedName>
    <definedName name="RED" localSheetId="5">#REF!</definedName>
    <definedName name="RED" localSheetId="6">#REF!</definedName>
    <definedName name="RED" localSheetId="7">#REF!</definedName>
    <definedName name="RED" localSheetId="8">#REF!</definedName>
    <definedName name="RED" localSheetId="9">#REF!</definedName>
    <definedName name="RED" localSheetId="10">#REF!</definedName>
    <definedName name="RED" localSheetId="12">'[2]Vegetable Subgroups'!$B$4:$B$50</definedName>
    <definedName name="RED" localSheetId="2">'[3]Vegetable Subgroups'!$B$4:$B$50</definedName>
    <definedName name="RED" localSheetId="13">'[4]Vegetable Subgroups'!$B$4:$B$50</definedName>
    <definedName name="RED" localSheetId="11">#REF!</definedName>
    <definedName name="RED">#REF!</definedName>
    <definedName name="STARCHY" localSheetId="3">'[1]Vegetable Subgroups'!$D$4:$D$50</definedName>
    <definedName name="STARCHY" localSheetId="1">#REF!</definedName>
    <definedName name="STARCHY" localSheetId="5">#REF!</definedName>
    <definedName name="STARCHY" localSheetId="6">#REF!</definedName>
    <definedName name="STARCHY" localSheetId="7">#REF!</definedName>
    <definedName name="STARCHY" localSheetId="8">#REF!</definedName>
    <definedName name="STARCHY" localSheetId="9">#REF!</definedName>
    <definedName name="STARCHY" localSheetId="10">#REF!</definedName>
    <definedName name="STARCHY" localSheetId="12">'[2]Vegetable Subgroups'!$D$4:$D$50</definedName>
    <definedName name="STARCHY" localSheetId="2">'[3]Vegetable Subgroups'!$D$4:$D$50</definedName>
    <definedName name="STARCHY" localSheetId="13">'[4]Vegetable Subgroups'!$D$4:$D$50</definedName>
    <definedName name="STARCHY" localSheetId="11">#REF!</definedName>
    <definedName name="STARCHY">#REF!</definedName>
    <definedName name="su" localSheetId="1">#REF!</definedName>
    <definedName name="su" localSheetId="6">#REF!</definedName>
    <definedName name="su" localSheetId="7">#REF!</definedName>
    <definedName name="su" localSheetId="8">#REF!</definedName>
    <definedName name="su" localSheetId="9">#REF!</definedName>
    <definedName name="su" localSheetId="10">#REF!</definedName>
    <definedName name="su" localSheetId="12">#REF!</definedName>
    <definedName name="su" localSheetId="11">#REF!</definedName>
    <definedName name="su">#REF!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8" i="51" l="1"/>
  <c r="R71" i="51" s="1"/>
  <c r="R73" i="51" s="1"/>
  <c r="U38" i="51"/>
  <c r="U4" i="43"/>
  <c r="K10" i="43"/>
  <c r="W5" i="57"/>
  <c r="H15" i="43"/>
  <c r="W5" i="55"/>
  <c r="G15" i="43"/>
  <c r="W5" i="56"/>
  <c r="F15" i="43"/>
  <c r="W5" i="39"/>
  <c r="E15" i="43"/>
  <c r="W5" i="37"/>
  <c r="D15" i="43"/>
  <c r="W5" i="34"/>
  <c r="C15" i="43"/>
  <c r="W5" i="3"/>
  <c r="B15" i="43"/>
  <c r="O8" i="51"/>
  <c r="F28" i="57"/>
  <c r="F27" i="57"/>
  <c r="B26" i="57"/>
  <c r="B25" i="57"/>
  <c r="E25" i="57"/>
  <c r="B24" i="57"/>
  <c r="B23" i="57"/>
  <c r="E23" i="57"/>
  <c r="V22" i="57"/>
  <c r="B22" i="57"/>
  <c r="B21" i="57"/>
  <c r="I21" i="57"/>
  <c r="B20" i="57"/>
  <c r="L20" i="57"/>
  <c r="B19" i="57"/>
  <c r="E19" i="57"/>
  <c r="B18" i="57"/>
  <c r="U17" i="57"/>
  <c r="B17" i="57"/>
  <c r="J17" i="57"/>
  <c r="L17" i="57"/>
  <c r="U16" i="57"/>
  <c r="B16" i="57"/>
  <c r="E16" i="57"/>
  <c r="U15" i="57"/>
  <c r="B15" i="57"/>
  <c r="K15" i="57"/>
  <c r="U14" i="57"/>
  <c r="B14" i="57"/>
  <c r="I14" i="57"/>
  <c r="U13" i="57"/>
  <c r="B13" i="57"/>
  <c r="B12" i="57"/>
  <c r="B11" i="57"/>
  <c r="E11" i="57"/>
  <c r="B10" i="57"/>
  <c r="L10" i="57"/>
  <c r="W9" i="57"/>
  <c r="H16" i="43"/>
  <c r="B9" i="57"/>
  <c r="F9" i="57"/>
  <c r="B8" i="57"/>
  <c r="I8" i="57"/>
  <c r="B7" i="57"/>
  <c r="F7" i="57"/>
  <c r="L13" i="51"/>
  <c r="F28" i="56"/>
  <c r="F27" i="56"/>
  <c r="B26" i="56"/>
  <c r="I26" i="56"/>
  <c r="B25" i="56"/>
  <c r="B24" i="56"/>
  <c r="B23" i="56"/>
  <c r="L23" i="56"/>
  <c r="V22" i="56"/>
  <c r="B22" i="56"/>
  <c r="F22" i="56"/>
  <c r="B21" i="56"/>
  <c r="L21" i="56"/>
  <c r="B20" i="56"/>
  <c r="H20" i="56"/>
  <c r="B19" i="56"/>
  <c r="K19" i="56"/>
  <c r="B18" i="56"/>
  <c r="H18" i="56"/>
  <c r="U17" i="56"/>
  <c r="B17" i="56"/>
  <c r="U16" i="56"/>
  <c r="B16" i="56"/>
  <c r="F16" i="56"/>
  <c r="U15" i="56"/>
  <c r="B15" i="56"/>
  <c r="O15" i="56"/>
  <c r="U14" i="56"/>
  <c r="V18" i="56"/>
  <c r="B14" i="56"/>
  <c r="L14" i="56"/>
  <c r="U13" i="56"/>
  <c r="B13" i="56"/>
  <c r="B12" i="56"/>
  <c r="E12" i="56"/>
  <c r="B11" i="56"/>
  <c r="B10" i="56"/>
  <c r="W9" i="56"/>
  <c r="F16" i="43"/>
  <c r="B9" i="56"/>
  <c r="I9" i="56"/>
  <c r="B8" i="56"/>
  <c r="I8" i="56"/>
  <c r="B7" i="56"/>
  <c r="K7" i="56"/>
  <c r="F28" i="55"/>
  <c r="F27" i="55"/>
  <c r="B26" i="55"/>
  <c r="L26" i="55"/>
  <c r="B25" i="55"/>
  <c r="E25" i="55"/>
  <c r="B24" i="55"/>
  <c r="J24" i="55"/>
  <c r="B23" i="55"/>
  <c r="V22" i="55"/>
  <c r="B22" i="55"/>
  <c r="B21" i="55"/>
  <c r="B20" i="55"/>
  <c r="E20" i="55"/>
  <c r="B19" i="55"/>
  <c r="B18" i="55"/>
  <c r="L18" i="55"/>
  <c r="U17" i="55"/>
  <c r="B17" i="55"/>
  <c r="U16" i="55"/>
  <c r="B16" i="55"/>
  <c r="N16" i="55"/>
  <c r="U15" i="55"/>
  <c r="B15" i="55"/>
  <c r="K15" i="55"/>
  <c r="U14" i="55"/>
  <c r="V18" i="55"/>
  <c r="B14" i="55"/>
  <c r="J14" i="55"/>
  <c r="U13" i="55"/>
  <c r="B13" i="55"/>
  <c r="N13" i="55"/>
  <c r="B12" i="55"/>
  <c r="M12" i="55"/>
  <c r="B11" i="55"/>
  <c r="O11" i="55"/>
  <c r="B10" i="55"/>
  <c r="N10" i="55"/>
  <c r="W9" i="55"/>
  <c r="G16" i="43"/>
  <c r="B9" i="55"/>
  <c r="J9" i="55"/>
  <c r="B8" i="55"/>
  <c r="L8" i="55"/>
  <c r="B7" i="55"/>
  <c r="N7" i="55"/>
  <c r="O7" i="55"/>
  <c r="T68" i="51"/>
  <c r="G16" i="51"/>
  <c r="M17" i="51"/>
  <c r="L67" i="51"/>
  <c r="D38" i="51"/>
  <c r="L37" i="51"/>
  <c r="L40" i="51"/>
  <c r="E38" i="51"/>
  <c r="F38" i="51"/>
  <c r="AU9" i="51"/>
  <c r="AU10" i="51"/>
  <c r="AV13" i="51"/>
  <c r="AU11" i="51"/>
  <c r="AU12" i="51"/>
  <c r="AU8" i="51"/>
  <c r="AM9" i="51"/>
  <c r="AM8" i="51"/>
  <c r="AN12" i="51"/>
  <c r="AF9" i="51"/>
  <c r="AC72" i="51"/>
  <c r="AC73" i="51"/>
  <c r="AF10" i="51"/>
  <c r="AF11" i="51"/>
  <c r="AF12" i="51"/>
  <c r="AF13" i="51"/>
  <c r="AF14" i="51"/>
  <c r="AF15" i="51"/>
  <c r="AF16" i="51"/>
  <c r="AF17" i="51"/>
  <c r="AF18" i="51"/>
  <c r="AF19" i="51"/>
  <c r="AF20" i="51"/>
  <c r="AF21" i="51"/>
  <c r="AF22" i="51"/>
  <c r="AF23" i="51"/>
  <c r="AF24" i="51"/>
  <c r="AF25" i="51"/>
  <c r="AF26" i="51"/>
  <c r="AF27" i="51"/>
  <c r="AF28" i="51"/>
  <c r="AF29" i="51"/>
  <c r="AF30" i="51"/>
  <c r="AF31" i="51"/>
  <c r="AF32" i="51"/>
  <c r="AF33" i="51"/>
  <c r="AF34" i="51"/>
  <c r="AF35" i="51"/>
  <c r="AF36" i="51"/>
  <c r="AF37" i="51"/>
  <c r="AF38" i="51"/>
  <c r="AF39" i="51"/>
  <c r="AF40" i="51"/>
  <c r="AF41" i="51"/>
  <c r="AF42" i="51"/>
  <c r="AF43" i="51"/>
  <c r="AF44" i="51"/>
  <c r="AF45" i="51"/>
  <c r="AF46" i="51"/>
  <c r="AF47" i="51"/>
  <c r="AF48" i="51"/>
  <c r="AF49" i="51"/>
  <c r="AF50" i="51"/>
  <c r="AF51" i="51"/>
  <c r="AF52" i="51"/>
  <c r="AF53" i="51"/>
  <c r="AF54" i="51"/>
  <c r="AF55" i="51"/>
  <c r="AF56" i="51"/>
  <c r="AF57" i="51"/>
  <c r="AF8" i="51"/>
  <c r="W9" i="51"/>
  <c r="W10" i="51"/>
  <c r="W11" i="51"/>
  <c r="W12" i="51"/>
  <c r="W13" i="51"/>
  <c r="W14" i="51"/>
  <c r="W15" i="51"/>
  <c r="S73" i="51"/>
  <c r="T73" i="51"/>
  <c r="R66" i="51" s="1"/>
  <c r="Y65" i="51" s="1"/>
  <c r="W16" i="51"/>
  <c r="W17" i="51"/>
  <c r="W18" i="51"/>
  <c r="W19" i="51"/>
  <c r="W20" i="51"/>
  <c r="W21" i="51"/>
  <c r="W22" i="51"/>
  <c r="W23" i="51"/>
  <c r="W24" i="51"/>
  <c r="W25" i="51"/>
  <c r="W26" i="51"/>
  <c r="W27" i="51"/>
  <c r="W28" i="51"/>
  <c r="W29" i="51"/>
  <c r="W30" i="51"/>
  <c r="W31" i="51"/>
  <c r="W32" i="51"/>
  <c r="W33" i="51"/>
  <c r="W34" i="51"/>
  <c r="W35" i="51"/>
  <c r="W36" i="51"/>
  <c r="W37" i="51"/>
  <c r="W38" i="51"/>
  <c r="W39" i="51"/>
  <c r="W40" i="51"/>
  <c r="W41" i="51"/>
  <c r="W42" i="51"/>
  <c r="W43" i="51"/>
  <c r="W44" i="51"/>
  <c r="W45" i="51"/>
  <c r="W46" i="51"/>
  <c r="W47" i="51"/>
  <c r="W48" i="51"/>
  <c r="W49" i="51"/>
  <c r="W50" i="51"/>
  <c r="W51" i="51"/>
  <c r="W52" i="51"/>
  <c r="W53" i="51"/>
  <c r="W54" i="51"/>
  <c r="W55" i="51"/>
  <c r="W56" i="51"/>
  <c r="W57" i="51"/>
  <c r="W8" i="51"/>
  <c r="M50" i="51"/>
  <c r="M47" i="51"/>
  <c r="M46" i="51"/>
  <c r="M45" i="51"/>
  <c r="M44" i="51"/>
  <c r="M43" i="51"/>
  <c r="M33" i="51"/>
  <c r="M34" i="51"/>
  <c r="F31" i="51"/>
  <c r="M25" i="51"/>
  <c r="M26" i="51"/>
  <c r="E31" i="51"/>
  <c r="M28" i="51"/>
  <c r="M30" i="51"/>
  <c r="F22" i="51"/>
  <c r="E22" i="51"/>
  <c r="F14" i="51"/>
  <c r="M8" i="51"/>
  <c r="M9" i="51"/>
  <c r="E14" i="51"/>
  <c r="M7" i="51"/>
  <c r="M11" i="51"/>
  <c r="M13" i="51"/>
  <c r="O34" i="51"/>
  <c r="O35" i="51"/>
  <c r="O36" i="51"/>
  <c r="O37" i="51"/>
  <c r="O38" i="51"/>
  <c r="O39" i="51"/>
  <c r="O40" i="51"/>
  <c r="O41" i="51"/>
  <c r="O42" i="51"/>
  <c r="O43" i="51"/>
  <c r="O44" i="51"/>
  <c r="O45" i="51"/>
  <c r="O46" i="51"/>
  <c r="O47" i="51"/>
  <c r="O48" i="51"/>
  <c r="O49" i="51"/>
  <c r="O50" i="51"/>
  <c r="O51" i="51"/>
  <c r="O52" i="51"/>
  <c r="O53" i="51"/>
  <c r="O54" i="51"/>
  <c r="O55" i="51"/>
  <c r="O56" i="51"/>
  <c r="O57" i="51"/>
  <c r="O9" i="51"/>
  <c r="O10" i="51"/>
  <c r="O11" i="51"/>
  <c r="O12" i="51"/>
  <c r="O13" i="51"/>
  <c r="O14" i="51"/>
  <c r="O15" i="51"/>
  <c r="O16" i="51"/>
  <c r="O17" i="51"/>
  <c r="O18" i="51"/>
  <c r="O19" i="51"/>
  <c r="O20" i="51"/>
  <c r="O21" i="51"/>
  <c r="O22" i="51"/>
  <c r="O23" i="51"/>
  <c r="O24" i="51"/>
  <c r="O25" i="51"/>
  <c r="O26" i="51"/>
  <c r="O27" i="51"/>
  <c r="O28" i="51"/>
  <c r="O29" i="51"/>
  <c r="O30" i="51"/>
  <c r="O31" i="51"/>
  <c r="O32" i="51"/>
  <c r="O33" i="51"/>
  <c r="F27" i="37"/>
  <c r="F28" i="37"/>
  <c r="F27" i="39"/>
  <c r="F28" i="39"/>
  <c r="F27" i="34"/>
  <c r="F28" i="34"/>
  <c r="B7" i="34"/>
  <c r="F7" i="34"/>
  <c r="B7" i="37"/>
  <c r="B7" i="39"/>
  <c r="N7" i="39"/>
  <c r="B7" i="3"/>
  <c r="E7" i="3"/>
  <c r="G7" i="3"/>
  <c r="B26" i="3"/>
  <c r="E26" i="3"/>
  <c r="B25" i="3"/>
  <c r="B24" i="3"/>
  <c r="H24" i="3"/>
  <c r="B23" i="3"/>
  <c r="E23" i="3"/>
  <c r="V22" i="3"/>
  <c r="B22" i="3"/>
  <c r="F22" i="3"/>
  <c r="B21" i="3"/>
  <c r="H21" i="3"/>
  <c r="B20" i="3"/>
  <c r="O20" i="3"/>
  <c r="B19" i="3"/>
  <c r="B18" i="3"/>
  <c r="E18" i="3"/>
  <c r="U17" i="3"/>
  <c r="B17" i="3"/>
  <c r="U16" i="3"/>
  <c r="B16" i="3"/>
  <c r="J16" i="3"/>
  <c r="U15" i="3"/>
  <c r="B15" i="3"/>
  <c r="I15" i="3"/>
  <c r="U14" i="3"/>
  <c r="B14" i="3"/>
  <c r="L14" i="3"/>
  <c r="U13" i="3"/>
  <c r="V18" i="3"/>
  <c r="B13" i="3"/>
  <c r="K13" i="3"/>
  <c r="B12" i="3"/>
  <c r="G12" i="3"/>
  <c r="B11" i="3"/>
  <c r="E11" i="3"/>
  <c r="B10" i="3"/>
  <c r="W9" i="3"/>
  <c r="B16" i="43"/>
  <c r="B9" i="3"/>
  <c r="K9" i="3"/>
  <c r="B8" i="3"/>
  <c r="K8" i="3"/>
  <c r="B26" i="34"/>
  <c r="B25" i="34"/>
  <c r="M25" i="34"/>
  <c r="B24" i="34"/>
  <c r="N24" i="34"/>
  <c r="B23" i="34"/>
  <c r="G23" i="34"/>
  <c r="V22" i="34"/>
  <c r="B22" i="34"/>
  <c r="I22" i="34"/>
  <c r="B21" i="34"/>
  <c r="B20" i="34"/>
  <c r="B19" i="34"/>
  <c r="O19" i="34"/>
  <c r="B18" i="34"/>
  <c r="J18" i="34"/>
  <c r="U17" i="34"/>
  <c r="B17" i="34"/>
  <c r="U16" i="34"/>
  <c r="B16" i="34"/>
  <c r="U15" i="34"/>
  <c r="B15" i="34"/>
  <c r="J15" i="34"/>
  <c r="U14" i="34"/>
  <c r="B14" i="34"/>
  <c r="G14" i="34"/>
  <c r="U13" i="34"/>
  <c r="B13" i="34"/>
  <c r="B12" i="34"/>
  <c r="N12" i="34"/>
  <c r="B11" i="34"/>
  <c r="L11" i="34"/>
  <c r="B10" i="34"/>
  <c r="W9" i="34"/>
  <c r="C16" i="43"/>
  <c r="B9" i="34"/>
  <c r="H9" i="34"/>
  <c r="B8" i="34"/>
  <c r="H8" i="34"/>
  <c r="B26" i="37"/>
  <c r="O26" i="37"/>
  <c r="B25" i="37"/>
  <c r="B24" i="37"/>
  <c r="B23" i="37"/>
  <c r="V22" i="37"/>
  <c r="B22" i="37"/>
  <c r="G22" i="37"/>
  <c r="B21" i="37"/>
  <c r="B20" i="37"/>
  <c r="F20" i="37"/>
  <c r="B19" i="37"/>
  <c r="F19" i="37"/>
  <c r="B18" i="37"/>
  <c r="U17" i="37"/>
  <c r="B17" i="37"/>
  <c r="N17" i="37"/>
  <c r="U16" i="37"/>
  <c r="B16" i="37"/>
  <c r="O16" i="37"/>
  <c r="U15" i="37"/>
  <c r="B15" i="37"/>
  <c r="U14" i="37"/>
  <c r="V18" i="37"/>
  <c r="B14" i="37"/>
  <c r="U13" i="37"/>
  <c r="B13" i="37"/>
  <c r="B12" i="37"/>
  <c r="I12" i="37"/>
  <c r="B11" i="37"/>
  <c r="B10" i="37"/>
  <c r="M10" i="37"/>
  <c r="W9" i="37"/>
  <c r="D16" i="43"/>
  <c r="B9" i="37"/>
  <c r="F9" i="37"/>
  <c r="B8" i="37"/>
  <c r="O8" i="37"/>
  <c r="B26" i="39"/>
  <c r="B25" i="39"/>
  <c r="M25" i="39"/>
  <c r="B24" i="39"/>
  <c r="E24" i="39"/>
  <c r="B23" i="39"/>
  <c r="J23" i="39"/>
  <c r="V22" i="39"/>
  <c r="B22" i="39"/>
  <c r="B21" i="39"/>
  <c r="J21" i="39"/>
  <c r="B20" i="39"/>
  <c r="G20" i="39"/>
  <c r="B19" i="39"/>
  <c r="M19" i="39"/>
  <c r="B18" i="39"/>
  <c r="H18" i="39"/>
  <c r="U17" i="39"/>
  <c r="B17" i="39"/>
  <c r="J17" i="39"/>
  <c r="U16" i="39"/>
  <c r="B16" i="39"/>
  <c r="U15" i="39"/>
  <c r="B15" i="39"/>
  <c r="N15" i="39"/>
  <c r="U14" i="39"/>
  <c r="B14" i="39"/>
  <c r="F14" i="39"/>
  <c r="U13" i="39"/>
  <c r="B13" i="39"/>
  <c r="B12" i="39"/>
  <c r="L12" i="39"/>
  <c r="B11" i="39"/>
  <c r="F11" i="39"/>
  <c r="B10" i="39"/>
  <c r="H10" i="39"/>
  <c r="W9" i="39"/>
  <c r="E16" i="43"/>
  <c r="B9" i="39"/>
  <c r="M9" i="39"/>
  <c r="B8" i="39"/>
  <c r="M8" i="39"/>
  <c r="R62" i="52"/>
  <c r="O62" i="52"/>
  <c r="L62" i="52"/>
  <c r="I62" i="52"/>
  <c r="R61" i="52"/>
  <c r="O61" i="52"/>
  <c r="L61" i="52"/>
  <c r="I61" i="52"/>
  <c r="R60" i="52"/>
  <c r="O60" i="52"/>
  <c r="L60" i="52"/>
  <c r="I60" i="52"/>
  <c r="R59" i="52"/>
  <c r="O59" i="52"/>
  <c r="L59" i="52"/>
  <c r="I59" i="52"/>
  <c r="R58" i="52"/>
  <c r="O58" i="52"/>
  <c r="L58" i="52"/>
  <c r="I58" i="52"/>
  <c r="R57" i="52"/>
  <c r="O57" i="52"/>
  <c r="L57" i="52"/>
  <c r="I57" i="52"/>
  <c r="R56" i="52"/>
  <c r="O56" i="52"/>
  <c r="L56" i="52"/>
  <c r="I56" i="52"/>
  <c r="R55" i="52"/>
  <c r="O55" i="52"/>
  <c r="L55" i="52"/>
  <c r="I55" i="52"/>
  <c r="R54" i="52"/>
  <c r="O54" i="52"/>
  <c r="L54" i="52"/>
  <c r="I54" i="52"/>
  <c r="R53" i="52"/>
  <c r="O53" i="52"/>
  <c r="L53" i="52"/>
  <c r="I53" i="52"/>
  <c r="R52" i="52"/>
  <c r="O52" i="52"/>
  <c r="L52" i="52"/>
  <c r="I52" i="52"/>
  <c r="R51" i="52"/>
  <c r="O51" i="52"/>
  <c r="L51" i="52"/>
  <c r="I51" i="52"/>
  <c r="R50" i="52"/>
  <c r="O50" i="52"/>
  <c r="L50" i="52"/>
  <c r="I50" i="52"/>
  <c r="R49" i="52"/>
  <c r="O49" i="52"/>
  <c r="L49" i="52"/>
  <c r="I49" i="52"/>
  <c r="R48" i="52"/>
  <c r="O48" i="52"/>
  <c r="L48" i="52"/>
  <c r="I48" i="52"/>
  <c r="R47" i="52"/>
  <c r="O47" i="52"/>
  <c r="L47" i="52"/>
  <c r="I47" i="52"/>
  <c r="R46" i="52"/>
  <c r="O46" i="52"/>
  <c r="L46" i="52"/>
  <c r="I46" i="52"/>
  <c r="R45" i="52"/>
  <c r="O45" i="52"/>
  <c r="L45" i="52"/>
  <c r="I45" i="52"/>
  <c r="R44" i="52"/>
  <c r="O44" i="52"/>
  <c r="L44" i="52"/>
  <c r="I44" i="52"/>
  <c r="R43" i="52"/>
  <c r="O43" i="52"/>
  <c r="L43" i="52"/>
  <c r="I43" i="52"/>
  <c r="R42" i="52"/>
  <c r="O42" i="52"/>
  <c r="L42" i="52"/>
  <c r="I42" i="52"/>
  <c r="R41" i="52"/>
  <c r="O41" i="52"/>
  <c r="L41" i="52"/>
  <c r="I41" i="52"/>
  <c r="R40" i="52"/>
  <c r="O40" i="52"/>
  <c r="L40" i="52"/>
  <c r="I40" i="52"/>
  <c r="R39" i="52"/>
  <c r="O39" i="52"/>
  <c r="L39" i="52"/>
  <c r="I39" i="52"/>
  <c r="R38" i="52"/>
  <c r="O38" i="52"/>
  <c r="L38" i="52"/>
  <c r="I38" i="52"/>
  <c r="R37" i="52"/>
  <c r="O37" i="52"/>
  <c r="L37" i="52"/>
  <c r="I37" i="52"/>
  <c r="R36" i="52"/>
  <c r="O36" i="52"/>
  <c r="L36" i="52"/>
  <c r="I36" i="52"/>
  <c r="R35" i="52"/>
  <c r="O35" i="52"/>
  <c r="L35" i="52"/>
  <c r="I35" i="52"/>
  <c r="R34" i="52"/>
  <c r="O34" i="52"/>
  <c r="L34" i="52"/>
  <c r="I34" i="52"/>
  <c r="R33" i="52"/>
  <c r="O33" i="52"/>
  <c r="L33" i="52"/>
  <c r="I33" i="52"/>
  <c r="R32" i="52"/>
  <c r="O32" i="52"/>
  <c r="L32" i="52"/>
  <c r="I32" i="52"/>
  <c r="R31" i="52"/>
  <c r="O31" i="52"/>
  <c r="L31" i="52"/>
  <c r="I31" i="52"/>
  <c r="R30" i="52"/>
  <c r="O30" i="52"/>
  <c r="L30" i="52"/>
  <c r="I30" i="52"/>
  <c r="R29" i="52"/>
  <c r="O29" i="52"/>
  <c r="L29" i="52"/>
  <c r="I29" i="52"/>
  <c r="R28" i="52"/>
  <c r="O28" i="52"/>
  <c r="L28" i="52"/>
  <c r="I28" i="52"/>
  <c r="R27" i="52"/>
  <c r="O27" i="52"/>
  <c r="L27" i="52"/>
  <c r="I27" i="52"/>
  <c r="R26" i="52"/>
  <c r="O26" i="52"/>
  <c r="L26" i="52"/>
  <c r="I26" i="52"/>
  <c r="R25" i="52"/>
  <c r="O25" i="52"/>
  <c r="L25" i="52"/>
  <c r="I25" i="52"/>
  <c r="R24" i="52"/>
  <c r="O24" i="52"/>
  <c r="L24" i="52"/>
  <c r="I24" i="52"/>
  <c r="R23" i="52"/>
  <c r="O23" i="52"/>
  <c r="L23" i="52"/>
  <c r="I23" i="52"/>
  <c r="R22" i="52"/>
  <c r="O22" i="52"/>
  <c r="L22" i="52"/>
  <c r="I22" i="52"/>
  <c r="R21" i="52"/>
  <c r="O21" i="52"/>
  <c r="L21" i="52"/>
  <c r="I21" i="52"/>
  <c r="R20" i="52"/>
  <c r="O20" i="52"/>
  <c r="L20" i="52"/>
  <c r="I20" i="52"/>
  <c r="R19" i="52"/>
  <c r="O19" i="52"/>
  <c r="L19" i="52"/>
  <c r="I19" i="52"/>
  <c r="R18" i="52"/>
  <c r="O18" i="52"/>
  <c r="L18" i="52"/>
  <c r="I18" i="52"/>
  <c r="Y17" i="52"/>
  <c r="R17" i="52"/>
  <c r="O17" i="52"/>
  <c r="L17" i="52"/>
  <c r="I17" i="52"/>
  <c r="R16" i="52"/>
  <c r="O16" i="52"/>
  <c r="L16" i="52"/>
  <c r="I16" i="52"/>
  <c r="R15" i="52"/>
  <c r="O15" i="52"/>
  <c r="L15" i="52"/>
  <c r="I15" i="52"/>
  <c r="R14" i="52"/>
  <c r="O14" i="52"/>
  <c r="L14" i="52"/>
  <c r="I14" i="52"/>
  <c r="R13" i="52"/>
  <c r="O13" i="52"/>
  <c r="L13" i="52"/>
  <c r="I13" i="52"/>
  <c r="X11" i="52"/>
  <c r="R11" i="52"/>
  <c r="O11" i="52"/>
  <c r="L11" i="52"/>
  <c r="I11" i="52"/>
  <c r="X10" i="52"/>
  <c r="X9" i="52"/>
  <c r="X8" i="52"/>
  <c r="X6" i="52"/>
  <c r="Y11" i="52"/>
  <c r="AC68" i="51"/>
  <c r="AA68" i="51"/>
  <c r="Z68" i="51"/>
  <c r="AE57" i="51"/>
  <c r="AD57" i="51"/>
  <c r="V57" i="51"/>
  <c r="U57" i="51"/>
  <c r="AE56" i="51"/>
  <c r="AD56" i="51"/>
  <c r="V56" i="51"/>
  <c r="U56" i="51"/>
  <c r="AE55" i="51"/>
  <c r="AD55" i="51"/>
  <c r="V55" i="51"/>
  <c r="U55" i="51"/>
  <c r="AE54" i="51"/>
  <c r="AD54" i="51"/>
  <c r="V54" i="51"/>
  <c r="U54" i="51"/>
  <c r="AE53" i="51"/>
  <c r="AD53" i="51"/>
  <c r="V53" i="51"/>
  <c r="U53" i="51"/>
  <c r="AE52" i="51"/>
  <c r="AD52" i="51"/>
  <c r="V52" i="51"/>
  <c r="U52" i="51"/>
  <c r="AE51" i="51"/>
  <c r="AD51" i="51"/>
  <c r="V51" i="51"/>
  <c r="U51" i="51"/>
  <c r="AE50" i="51"/>
  <c r="AD50" i="51"/>
  <c r="V50" i="51"/>
  <c r="U50" i="51"/>
  <c r="AE49" i="51"/>
  <c r="AD49" i="51"/>
  <c r="V49" i="51"/>
  <c r="U49" i="51"/>
  <c r="AE48" i="51"/>
  <c r="AD48" i="51"/>
  <c r="V48" i="51"/>
  <c r="U48" i="51"/>
  <c r="AE47" i="51"/>
  <c r="AD47" i="51"/>
  <c r="V47" i="51"/>
  <c r="U47" i="51"/>
  <c r="AE46" i="51"/>
  <c r="AD46" i="51"/>
  <c r="V46" i="51"/>
  <c r="U46" i="51"/>
  <c r="AE45" i="51"/>
  <c r="AD45" i="51"/>
  <c r="V45" i="51"/>
  <c r="U45" i="51"/>
  <c r="AE44" i="51"/>
  <c r="AD44" i="51"/>
  <c r="V44" i="51"/>
  <c r="U44" i="51"/>
  <c r="AE43" i="51"/>
  <c r="AD43" i="51"/>
  <c r="V43" i="51"/>
  <c r="U43" i="51"/>
  <c r="AE42" i="51"/>
  <c r="AD42" i="51"/>
  <c r="V42" i="51"/>
  <c r="U42" i="51"/>
  <c r="AE41" i="51"/>
  <c r="AD41" i="51"/>
  <c r="V41" i="51"/>
  <c r="U41" i="51"/>
  <c r="AE40" i="51"/>
  <c r="AD40" i="51"/>
  <c r="V40" i="51"/>
  <c r="U40" i="51"/>
  <c r="AE39" i="51"/>
  <c r="AD39" i="51"/>
  <c r="V39" i="51"/>
  <c r="U39" i="51"/>
  <c r="M37" i="51"/>
  <c r="M40" i="51"/>
  <c r="AE37" i="51"/>
  <c r="AD37" i="51"/>
  <c r="V37" i="51"/>
  <c r="U37" i="51"/>
  <c r="AE36" i="51"/>
  <c r="AD36" i="51"/>
  <c r="V36" i="51"/>
  <c r="U36" i="51"/>
  <c r="AE35" i="51"/>
  <c r="AD35" i="51"/>
  <c r="V35" i="51"/>
  <c r="U35" i="51"/>
  <c r="AE34" i="51"/>
  <c r="AD34" i="51"/>
  <c r="V34" i="51"/>
  <c r="U34" i="51"/>
  <c r="AE33" i="51"/>
  <c r="AD33" i="51"/>
  <c r="V33" i="51"/>
  <c r="U33" i="51"/>
  <c r="AE32" i="51"/>
  <c r="AD32" i="51"/>
  <c r="V32" i="51"/>
  <c r="U32" i="51"/>
  <c r="AE31" i="51"/>
  <c r="AD31" i="51"/>
  <c r="V31" i="51"/>
  <c r="U31" i="51"/>
  <c r="D31" i="51"/>
  <c r="L28" i="51"/>
  <c r="L30" i="51"/>
  <c r="AE30" i="51"/>
  <c r="AD30" i="51"/>
  <c r="V30" i="51"/>
  <c r="U30" i="51"/>
  <c r="AE29" i="51"/>
  <c r="AD29" i="51"/>
  <c r="V29" i="51"/>
  <c r="U29" i="51"/>
  <c r="AE28" i="51"/>
  <c r="AD28" i="51"/>
  <c r="V28" i="51"/>
  <c r="U28" i="51"/>
  <c r="AE27" i="51"/>
  <c r="AD27" i="51"/>
  <c r="V27" i="51"/>
  <c r="U27" i="51"/>
  <c r="AE26" i="51"/>
  <c r="AD26" i="51"/>
  <c r="V26" i="51"/>
  <c r="U26" i="51"/>
  <c r="AE25" i="51"/>
  <c r="AD25" i="51"/>
  <c r="V25" i="51"/>
  <c r="U25" i="51"/>
  <c r="AE24" i="51"/>
  <c r="AD24" i="51"/>
  <c r="V24" i="51"/>
  <c r="U24" i="51"/>
  <c r="AE23" i="51"/>
  <c r="AD23" i="51"/>
  <c r="V23" i="51"/>
  <c r="U23" i="51"/>
  <c r="AE22" i="51"/>
  <c r="AD22" i="51"/>
  <c r="V22" i="51"/>
  <c r="U22" i="51"/>
  <c r="D22" i="51"/>
  <c r="AE21" i="51"/>
  <c r="AD21" i="51"/>
  <c r="V21" i="51"/>
  <c r="U21" i="51"/>
  <c r="Q71" i="51"/>
  <c r="Q73" i="51" s="1"/>
  <c r="AE20" i="51"/>
  <c r="AD20" i="51"/>
  <c r="V20" i="51"/>
  <c r="U20" i="51"/>
  <c r="AN19" i="51"/>
  <c r="AE19" i="51"/>
  <c r="AD19" i="51"/>
  <c r="V19" i="51"/>
  <c r="U19" i="51"/>
  <c r="AV18" i="51"/>
  <c r="AE18" i="51"/>
  <c r="AD18" i="51"/>
  <c r="V18" i="51"/>
  <c r="U18" i="51"/>
  <c r="AE17" i="51"/>
  <c r="AD17" i="51"/>
  <c r="V17" i="51"/>
  <c r="U17" i="51"/>
  <c r="AE16" i="51"/>
  <c r="AD16" i="51"/>
  <c r="V16" i="51"/>
  <c r="U16" i="51"/>
  <c r="AE15" i="51"/>
  <c r="AD15" i="51"/>
  <c r="V15" i="51"/>
  <c r="U15" i="51"/>
  <c r="AE14" i="51"/>
  <c r="AD14" i="51"/>
  <c r="V14" i="51"/>
  <c r="U14" i="51"/>
  <c r="I14" i="51"/>
  <c r="D14" i="51"/>
  <c r="AE13" i="51"/>
  <c r="AD13" i="51"/>
  <c r="V13" i="51"/>
  <c r="U13" i="51"/>
  <c r="AE12" i="51"/>
  <c r="AD12" i="51"/>
  <c r="V12" i="51"/>
  <c r="U12" i="51"/>
  <c r="AE11" i="51"/>
  <c r="AD11" i="51"/>
  <c r="V11" i="51"/>
  <c r="U11" i="51"/>
  <c r="AE10" i="51"/>
  <c r="AD10" i="51"/>
  <c r="V10" i="51"/>
  <c r="U10" i="51"/>
  <c r="AE9" i="51"/>
  <c r="AD9" i="51"/>
  <c r="V9" i="51"/>
  <c r="U9" i="51"/>
  <c r="AE8" i="51"/>
  <c r="AD8" i="51"/>
  <c r="Z71" i="51"/>
  <c r="Z73" i="51"/>
  <c r="V8" i="51"/>
  <c r="U8" i="51"/>
  <c r="K23" i="34"/>
  <c r="J14" i="51"/>
  <c r="L7" i="51"/>
  <c r="L11" i="51"/>
  <c r="F20" i="3"/>
  <c r="I17" i="37"/>
  <c r="F16" i="34"/>
  <c r="F25" i="3"/>
  <c r="L12" i="3"/>
  <c r="O24" i="37"/>
  <c r="K7" i="34"/>
  <c r="L9" i="39"/>
  <c r="H25" i="34"/>
  <c r="N25" i="34"/>
  <c r="O25" i="34"/>
  <c r="L25" i="34"/>
  <c r="I8" i="37"/>
  <c r="H25" i="3"/>
  <c r="G15" i="37"/>
  <c r="N20" i="34"/>
  <c r="F20" i="34"/>
  <c r="F10" i="34"/>
  <c r="K10" i="34"/>
  <c r="E10" i="34"/>
  <c r="I14" i="37"/>
  <c r="M14" i="3"/>
  <c r="F13" i="37"/>
  <c r="N21" i="37"/>
  <c r="H15" i="3"/>
  <c r="L16" i="51"/>
  <c r="L20" i="51"/>
  <c r="L68" i="51"/>
  <c r="O8" i="3"/>
  <c r="N24" i="3"/>
  <c r="H16" i="34"/>
  <c r="M16" i="34"/>
  <c r="K25" i="3"/>
  <c r="O15" i="37"/>
  <c r="I10" i="34"/>
  <c r="G26" i="39"/>
  <c r="F15" i="37"/>
  <c r="K12" i="3"/>
  <c r="J12" i="3"/>
  <c r="N12" i="3"/>
  <c r="O12" i="3"/>
  <c r="F12" i="3"/>
  <c r="M12" i="3"/>
  <c r="J13" i="39"/>
  <c r="E21" i="39"/>
  <c r="F21" i="39"/>
  <c r="M11" i="37"/>
  <c r="H11" i="56"/>
  <c r="M11" i="56"/>
  <c r="E13" i="39"/>
  <c r="M17" i="3"/>
  <c r="G21" i="3"/>
  <c r="O23" i="37"/>
  <c r="G13" i="34"/>
  <c r="G25" i="34"/>
  <c r="F25" i="34"/>
  <c r="I25" i="34"/>
  <c r="E25" i="34"/>
  <c r="J25" i="34"/>
  <c r="K25" i="34"/>
  <c r="L16" i="56"/>
  <c r="F25" i="56"/>
  <c r="O23" i="56"/>
  <c r="F23" i="56"/>
  <c r="K23" i="56"/>
  <c r="M23" i="55"/>
  <c r="G26" i="56"/>
  <c r="O26" i="56"/>
  <c r="F18" i="55"/>
  <c r="E23" i="55"/>
  <c r="K26" i="56"/>
  <c r="L26" i="56"/>
  <c r="N18" i="55"/>
  <c r="H23" i="55"/>
  <c r="E26" i="56"/>
  <c r="H16" i="39"/>
  <c r="E10" i="37"/>
  <c r="L16" i="34"/>
  <c r="O16" i="34"/>
  <c r="G16" i="34"/>
  <c r="N16" i="34"/>
  <c r="I16" i="34"/>
  <c r="L14" i="39"/>
  <c r="O14" i="3"/>
  <c r="O11" i="37"/>
  <c r="E7" i="37"/>
  <c r="G11" i="55"/>
  <c r="J17" i="55"/>
  <c r="F17" i="55"/>
  <c r="O14" i="39"/>
  <c r="E14" i="39"/>
  <c r="J14" i="39"/>
  <c r="H14" i="39"/>
  <c r="G14" i="39"/>
  <c r="N14" i="39"/>
  <c r="O19" i="37"/>
  <c r="N19" i="37"/>
  <c r="N21" i="34"/>
  <c r="E21" i="34"/>
  <c r="G21" i="34"/>
  <c r="G14" i="3"/>
  <c r="K14" i="3"/>
  <c r="F14" i="3"/>
  <c r="J14" i="3"/>
  <c r="I14" i="3"/>
  <c r="O10" i="55"/>
  <c r="H14" i="3"/>
  <c r="N14" i="3"/>
  <c r="E23" i="39"/>
  <c r="M8" i="37"/>
  <c r="G8" i="37"/>
  <c r="F8" i="37"/>
  <c r="N25" i="37"/>
  <c r="F25" i="37"/>
  <c r="H10" i="55"/>
  <c r="I21" i="37"/>
  <c r="K21" i="37"/>
  <c r="J21" i="37"/>
  <c r="E21" i="37"/>
  <c r="K10" i="55"/>
  <c r="K21" i="34"/>
  <c r="K14" i="39"/>
  <c r="K16" i="34"/>
  <c r="I16" i="39"/>
  <c r="L20" i="39"/>
  <c r="I20" i="39"/>
  <c r="L18" i="34"/>
  <c r="I12" i="3"/>
  <c r="E12" i="3"/>
  <c r="H12" i="3"/>
  <c r="E19" i="3"/>
  <c r="E12" i="55"/>
  <c r="E16" i="34"/>
  <c r="M16" i="37"/>
  <c r="M11" i="3"/>
  <c r="F11" i="3"/>
  <c r="J21" i="34"/>
  <c r="J16" i="34"/>
  <c r="E14" i="3"/>
  <c r="K16" i="39"/>
  <c r="E19" i="37"/>
  <c r="N13" i="39"/>
  <c r="L13" i="39"/>
  <c r="J17" i="37"/>
  <c r="O17" i="37"/>
  <c r="L17" i="37"/>
  <c r="H17" i="37"/>
  <c r="F17" i="37"/>
  <c r="M17" i="37"/>
  <c r="K17" i="37"/>
  <c r="E24" i="3"/>
  <c r="F24" i="3"/>
  <c r="N11" i="55"/>
  <c r="F11" i="55"/>
  <c r="K11" i="55"/>
  <c r="J11" i="55"/>
  <c r="I11" i="55"/>
  <c r="E18" i="55"/>
  <c r="I18" i="55"/>
  <c r="L19" i="55"/>
  <c r="M19" i="55"/>
  <c r="L23" i="55"/>
  <c r="K21" i="39"/>
  <c r="L21" i="39"/>
  <c r="N21" i="39"/>
  <c r="I21" i="39"/>
  <c r="G21" i="39"/>
  <c r="H21" i="39"/>
  <c r="L15" i="34"/>
  <c r="N15" i="34"/>
  <c r="M15" i="34"/>
  <c r="G13" i="39"/>
  <c r="M13" i="39"/>
  <c r="I13" i="39"/>
  <c r="O13" i="39"/>
  <c r="F13" i="39"/>
  <c r="K13" i="39"/>
  <c r="L21" i="34"/>
  <c r="O21" i="34"/>
  <c r="H21" i="34"/>
  <c r="I21" i="34"/>
  <c r="M21" i="34"/>
  <c r="F21" i="34"/>
  <c r="K9" i="34"/>
  <c r="M9" i="34"/>
  <c r="I9" i="34"/>
  <c r="M12" i="37"/>
  <c r="E9" i="34"/>
  <c r="L17" i="39"/>
  <c r="E17" i="39"/>
  <c r="F24" i="37"/>
  <c r="N24" i="37"/>
  <c r="E24" i="37"/>
  <c r="H24" i="37"/>
  <c r="E15" i="3"/>
  <c r="L15" i="3"/>
  <c r="K19" i="3"/>
  <c r="H19" i="3"/>
  <c r="O18" i="37"/>
  <c r="O21" i="39"/>
  <c r="H13" i="39"/>
  <c r="J10" i="39"/>
  <c r="M10" i="39"/>
  <c r="N10" i="39"/>
  <c r="L10" i="39"/>
  <c r="F11" i="37"/>
  <c r="G11" i="37"/>
  <c r="E11" i="37"/>
  <c r="K11" i="37"/>
  <c r="F21" i="37"/>
  <c r="M21" i="37"/>
  <c r="G21" i="37"/>
  <c r="L21" i="37"/>
  <c r="O21" i="37"/>
  <c r="H21" i="37"/>
  <c r="O11" i="3"/>
  <c r="I11" i="3"/>
  <c r="L12" i="55"/>
  <c r="N12" i="55"/>
  <c r="H16" i="55"/>
  <c r="L16" i="55"/>
  <c r="H17" i="56"/>
  <c r="J17" i="56"/>
  <c r="M17" i="56"/>
  <c r="G17" i="56"/>
  <c r="F18" i="37"/>
  <c r="M21" i="39"/>
  <c r="H8" i="37"/>
  <c r="K8" i="37"/>
  <c r="L8" i="37"/>
  <c r="E8" i="37"/>
  <c r="N8" i="37"/>
  <c r="J8" i="37"/>
  <c r="I9" i="57"/>
  <c r="O9" i="57"/>
  <c r="G9" i="57"/>
  <c r="K9" i="57"/>
  <c r="J9" i="57"/>
  <c r="K25" i="57"/>
  <c r="N26" i="34"/>
  <c r="O22" i="3"/>
  <c r="N17" i="34"/>
  <c r="I17" i="34"/>
  <c r="E19" i="56"/>
  <c r="E9" i="57"/>
  <c r="F11" i="57"/>
  <c r="N8" i="55"/>
  <c r="F26" i="34"/>
  <c r="I22" i="37"/>
  <c r="G19" i="55"/>
  <c r="E19" i="55"/>
  <c r="J19" i="55"/>
  <c r="H19" i="56"/>
  <c r="H9" i="57"/>
  <c r="M24" i="57"/>
  <c r="G24" i="57"/>
  <c r="F24" i="57"/>
  <c r="M9" i="57"/>
  <c r="O16" i="57"/>
  <c r="L22" i="37"/>
  <c r="F17" i="34"/>
  <c r="O18" i="56"/>
  <c r="F16" i="57"/>
  <c r="H18" i="57"/>
  <c r="L24" i="57"/>
  <c r="M26" i="57"/>
  <c r="E26" i="57"/>
  <c r="N26" i="57"/>
  <c r="E9" i="55"/>
  <c r="L14" i="55"/>
  <c r="H15" i="55"/>
  <c r="H14" i="56"/>
  <c r="E21" i="56"/>
  <c r="F24" i="56"/>
  <c r="F26" i="56"/>
  <c r="E12" i="57"/>
  <c r="G15" i="57"/>
  <c r="O15" i="57"/>
  <c r="E17" i="57"/>
  <c r="M17" i="57"/>
  <c r="K21" i="57"/>
  <c r="O22" i="57"/>
  <c r="F21" i="56"/>
  <c r="O21" i="56"/>
  <c r="L21" i="57"/>
  <c r="L15" i="57"/>
  <c r="H21" i="57"/>
  <c r="F15" i="57"/>
  <c r="N11" i="3"/>
  <c r="I24" i="3"/>
  <c r="J22" i="37"/>
  <c r="N22" i="37"/>
  <c r="E25" i="37"/>
  <c r="O25" i="37"/>
  <c r="F11" i="34"/>
  <c r="I26" i="34"/>
  <c r="K26" i="34"/>
  <c r="O26" i="34"/>
  <c r="H14" i="55"/>
  <c r="I14" i="55"/>
  <c r="F14" i="55"/>
  <c r="M15" i="55"/>
  <c r="I15" i="55"/>
  <c r="O12" i="57"/>
  <c r="K14" i="55"/>
  <c r="N19" i="56"/>
  <c r="M26" i="34"/>
  <c r="L26" i="34"/>
  <c r="J11" i="3"/>
  <c r="E10" i="39"/>
  <c r="F10" i="39"/>
  <c r="I10" i="39"/>
  <c r="N17" i="39"/>
  <c r="K24" i="3"/>
  <c r="G25" i="37"/>
  <c r="I19" i="37"/>
  <c r="N17" i="55"/>
  <c r="G10" i="37"/>
  <c r="K10" i="37"/>
  <c r="G10" i="39"/>
  <c r="M14" i="55"/>
  <c r="H26" i="39"/>
  <c r="J26" i="34"/>
  <c r="G26" i="34"/>
  <c r="M22" i="37"/>
  <c r="F22" i="37"/>
  <c r="M24" i="34"/>
  <c r="E7" i="34"/>
  <c r="E14" i="55"/>
  <c r="H19" i="55"/>
  <c r="O19" i="55"/>
  <c r="F10" i="56"/>
  <c r="E25" i="56"/>
  <c r="J12" i="57"/>
  <c r="J15" i="57"/>
  <c r="H15" i="57"/>
  <c r="M15" i="57"/>
  <c r="E15" i="57"/>
  <c r="H16" i="57"/>
  <c r="O17" i="57"/>
  <c r="N17" i="57"/>
  <c r="G17" i="57"/>
  <c r="K17" i="57"/>
  <c r="F17" i="57"/>
  <c r="J22" i="57"/>
  <c r="N19" i="34"/>
  <c r="N9" i="3"/>
  <c r="K21" i="3"/>
  <c r="L21" i="3"/>
  <c r="J21" i="3"/>
  <c r="F21" i="3"/>
  <c r="I21" i="3"/>
  <c r="L24" i="3"/>
  <c r="M24" i="3"/>
  <c r="O24" i="3"/>
  <c r="G24" i="3"/>
  <c r="O10" i="57"/>
  <c r="L11" i="3"/>
  <c r="O10" i="39"/>
  <c r="K10" i="39"/>
  <c r="K26" i="55"/>
  <c r="I17" i="39"/>
  <c r="J24" i="3"/>
  <c r="L19" i="37"/>
  <c r="H11" i="3"/>
  <c r="I17" i="55"/>
  <c r="L25" i="37"/>
  <c r="H19" i="37"/>
  <c r="G19" i="37"/>
  <c r="M17" i="55"/>
  <c r="G11" i="3"/>
  <c r="E22" i="37"/>
  <c r="E26" i="34"/>
  <c r="E21" i="3"/>
  <c r="H22" i="37"/>
  <c r="E11" i="34"/>
  <c r="H26" i="34"/>
  <c r="J9" i="3"/>
  <c r="F25" i="39"/>
  <c r="E13" i="37"/>
  <c r="J13" i="37"/>
  <c r="L13" i="37"/>
  <c r="G13" i="37"/>
  <c r="K22" i="37"/>
  <c r="F15" i="34"/>
  <c r="G17" i="34"/>
  <c r="I20" i="34"/>
  <c r="O20" i="34"/>
  <c r="M20" i="34"/>
  <c r="G8" i="3"/>
  <c r="H8" i="3"/>
  <c r="M8" i="3"/>
  <c r="I8" i="3"/>
  <c r="E8" i="3"/>
  <c r="F8" i="3"/>
  <c r="H18" i="3"/>
  <c r="M20" i="55"/>
  <c r="K12" i="56"/>
  <c r="K21" i="56"/>
  <c r="E11" i="55"/>
  <c r="L16" i="39"/>
  <c r="O16" i="39"/>
  <c r="F16" i="39"/>
  <c r="E16" i="39"/>
  <c r="J16" i="39"/>
  <c r="N16" i="39"/>
  <c r="J18" i="39"/>
  <c r="K18" i="39"/>
  <c r="G12" i="34"/>
  <c r="L15" i="56"/>
  <c r="K13" i="57"/>
  <c r="O13" i="57"/>
  <c r="G13" i="57"/>
  <c r="M13" i="57"/>
  <c r="E13" i="57"/>
  <c r="L13" i="57"/>
  <c r="F13" i="57"/>
  <c r="H13" i="57"/>
  <c r="I13" i="57"/>
  <c r="J13" i="57"/>
  <c r="I22" i="39"/>
  <c r="G16" i="39"/>
  <c r="E10" i="3"/>
  <c r="O10" i="3"/>
  <c r="E21" i="55"/>
  <c r="J21" i="55"/>
  <c r="O21" i="55"/>
  <c r="L21" i="55"/>
  <c r="O20" i="56"/>
  <c r="N13" i="57"/>
  <c r="G15" i="56"/>
  <c r="H10" i="3"/>
  <c r="M16" i="39"/>
  <c r="M17" i="39"/>
  <c r="H17" i="39"/>
  <c r="F17" i="39"/>
  <c r="K17" i="39"/>
  <c r="G17" i="39"/>
  <c r="O17" i="39"/>
  <c r="E20" i="39"/>
  <c r="F20" i="39"/>
  <c r="M20" i="39"/>
  <c r="J20" i="39"/>
  <c r="K20" i="39"/>
  <c r="H20" i="39"/>
  <c r="L25" i="39"/>
  <c r="M18" i="37"/>
  <c r="K18" i="37"/>
  <c r="N18" i="37"/>
  <c r="G24" i="37"/>
  <c r="M24" i="37"/>
  <c r="K24" i="37"/>
  <c r="I24" i="37"/>
  <c r="J24" i="37"/>
  <c r="L24" i="37"/>
  <c r="J9" i="34"/>
  <c r="N9" i="34"/>
  <c r="O9" i="34"/>
  <c r="O14" i="56"/>
  <c r="M22" i="39"/>
  <c r="G22" i="39"/>
  <c r="N22" i="39"/>
  <c r="J22" i="39"/>
  <c r="L10" i="3"/>
  <c r="L18" i="39"/>
  <c r="E22" i="39"/>
  <c r="L22" i="39"/>
  <c r="G8" i="55"/>
  <c r="I10" i="55"/>
  <c r="J10" i="55"/>
  <c r="F10" i="55"/>
  <c r="E10" i="55"/>
  <c r="L7" i="56"/>
  <c r="N7" i="56"/>
  <c r="O7" i="56"/>
  <c r="K25" i="56"/>
  <c r="K18" i="57"/>
  <c r="J18" i="57"/>
  <c r="N18" i="57"/>
  <c r="J24" i="57"/>
  <c r="H24" i="57"/>
  <c r="I14" i="39"/>
  <c r="M14" i="39"/>
  <c r="O26" i="39"/>
  <c r="O17" i="34"/>
  <c r="L17" i="34"/>
  <c r="G20" i="34"/>
  <c r="L20" i="34"/>
  <c r="E20" i="34"/>
  <c r="J20" i="34"/>
  <c r="H20" i="34"/>
  <c r="K20" i="34"/>
  <c r="L17" i="55"/>
  <c r="K17" i="55"/>
  <c r="H17" i="55"/>
  <c r="N14" i="57"/>
  <c r="I24" i="57"/>
  <c r="N24" i="57"/>
  <c r="E24" i="57"/>
  <c r="K9" i="37"/>
  <c r="E9" i="37"/>
  <c r="H14" i="37"/>
  <c r="O10" i="56"/>
  <c r="J24" i="56"/>
  <c r="I24" i="56"/>
  <c r="N24" i="56"/>
  <c r="H24" i="56"/>
  <c r="K24" i="56"/>
  <c r="L24" i="56"/>
  <c r="O21" i="57"/>
  <c r="G21" i="57"/>
  <c r="J21" i="57"/>
  <c r="N21" i="57"/>
  <c r="F21" i="57"/>
  <c r="E21" i="57"/>
  <c r="M21" i="57"/>
  <c r="O12" i="56"/>
  <c r="O19" i="56"/>
  <c r="N26" i="56"/>
  <c r="H26" i="56"/>
  <c r="J26" i="56"/>
  <c r="M26" i="56"/>
  <c r="M11" i="55"/>
  <c r="L11" i="55"/>
  <c r="H11" i="55"/>
  <c r="N9" i="57"/>
  <c r="L9" i="57"/>
  <c r="E22" i="57"/>
  <c r="J26" i="57"/>
  <c r="H7" i="55"/>
  <c r="N14" i="55"/>
  <c r="G14" i="55"/>
  <c r="O14" i="55"/>
  <c r="I10" i="57"/>
  <c r="K11" i="57"/>
  <c r="I17" i="57"/>
  <c r="G19" i="57"/>
  <c r="H8" i="56"/>
  <c r="G8" i="56"/>
  <c r="J25" i="56"/>
  <c r="I25" i="56"/>
  <c r="H22" i="57"/>
  <c r="I22" i="57"/>
  <c r="N14" i="37"/>
  <c r="M14" i="37"/>
  <c r="E14" i="37"/>
  <c r="F14" i="37"/>
  <c r="J14" i="37"/>
  <c r="F20" i="56"/>
  <c r="G25" i="56"/>
  <c r="F8" i="56"/>
  <c r="H17" i="34"/>
  <c r="E17" i="34"/>
  <c r="M17" i="34"/>
  <c r="M9" i="3"/>
  <c r="O11" i="56"/>
  <c r="N11" i="56"/>
  <c r="G11" i="56"/>
  <c r="F11" i="56"/>
  <c r="L11" i="56"/>
  <c r="E11" i="56"/>
  <c r="E18" i="56"/>
  <c r="M18" i="56"/>
  <c r="L14" i="37"/>
  <c r="N25" i="56"/>
  <c r="O24" i="34"/>
  <c r="K14" i="37"/>
  <c r="O22" i="39"/>
  <c r="K22" i="39"/>
  <c r="H22" i="39"/>
  <c r="I13" i="37"/>
  <c r="M13" i="37"/>
  <c r="N13" i="37"/>
  <c r="H13" i="37"/>
  <c r="K13" i="37"/>
  <c r="E20" i="56"/>
  <c r="K20" i="56"/>
  <c r="K22" i="57"/>
  <c r="J8" i="56"/>
  <c r="O25" i="56"/>
  <c r="L22" i="57"/>
  <c r="G22" i="57"/>
  <c r="I24" i="34"/>
  <c r="K26" i="39"/>
  <c r="M26" i="39"/>
  <c r="I26" i="39"/>
  <c r="E26" i="39"/>
  <c r="F26" i="39"/>
  <c r="I15" i="34"/>
  <c r="H15" i="34"/>
  <c r="E15" i="34"/>
  <c r="O15" i="34"/>
  <c r="G21" i="55"/>
  <c r="N21" i="55"/>
  <c r="F21" i="55"/>
  <c r="K21" i="55"/>
  <c r="N20" i="57"/>
  <c r="M22" i="57"/>
  <c r="K17" i="34"/>
  <c r="M25" i="56"/>
  <c r="J20" i="56"/>
  <c r="M21" i="55"/>
  <c r="G9" i="3"/>
  <c r="F22" i="57"/>
  <c r="K11" i="56"/>
  <c r="I11" i="56"/>
  <c r="L8" i="56"/>
  <c r="G14" i="37"/>
  <c r="L26" i="39"/>
  <c r="L25" i="56"/>
  <c r="H25" i="56"/>
  <c r="F22" i="39"/>
  <c r="O13" i="3"/>
  <c r="N20" i="56"/>
  <c r="G20" i="56"/>
  <c r="M20" i="56"/>
  <c r="H21" i="55"/>
  <c r="J17" i="34"/>
  <c r="O13" i="37"/>
  <c r="J26" i="39"/>
  <c r="N22" i="57"/>
  <c r="H9" i="3"/>
  <c r="I20" i="56"/>
  <c r="K15" i="34"/>
  <c r="G15" i="34"/>
  <c r="N26" i="39"/>
  <c r="L8" i="39"/>
  <c r="L20" i="56"/>
  <c r="O14" i="37"/>
  <c r="I21" i="55"/>
  <c r="J11" i="56"/>
  <c r="E25" i="3"/>
  <c r="O25" i="3"/>
  <c r="M25" i="3"/>
  <c r="L25" i="3"/>
  <c r="N25" i="3"/>
  <c r="J25" i="3"/>
  <c r="I25" i="3"/>
  <c r="G25" i="3"/>
  <c r="O17" i="55"/>
  <c r="G17" i="55"/>
  <c r="E17" i="55"/>
  <c r="K19" i="55"/>
  <c r="I19" i="55"/>
  <c r="N19" i="55"/>
  <c r="F19" i="55"/>
  <c r="O24" i="56"/>
  <c r="E24" i="56"/>
  <c r="M24" i="56"/>
  <c r="G24" i="56"/>
  <c r="K24" i="57"/>
  <c r="O24" i="57"/>
  <c r="AA71" i="51"/>
  <c r="AA73" i="51"/>
  <c r="N11" i="37"/>
  <c r="H11" i="37"/>
  <c r="L11" i="37"/>
  <c r="J15" i="37"/>
  <c r="L15" i="37"/>
  <c r="M15" i="37"/>
  <c r="H15" i="37"/>
  <c r="I15" i="37"/>
  <c r="M25" i="37"/>
  <c r="H25" i="37"/>
  <c r="O11" i="34"/>
  <c r="M21" i="3"/>
  <c r="O21" i="3"/>
  <c r="J21" i="56"/>
  <c r="I21" i="56"/>
  <c r="M21" i="56"/>
  <c r="H12" i="57"/>
  <c r="G10" i="55"/>
  <c r="G9" i="34"/>
  <c r="N20" i="39"/>
  <c r="O20" i="39"/>
  <c r="G21" i="56"/>
  <c r="J8" i="3"/>
  <c r="N8" i="3"/>
  <c r="O22" i="37"/>
  <c r="N21" i="3"/>
  <c r="J25" i="37"/>
  <c r="I25" i="37"/>
  <c r="G12" i="57"/>
  <c r="K25" i="37"/>
  <c r="M12" i="57"/>
  <c r="N21" i="56"/>
  <c r="J16" i="55"/>
  <c r="E16" i="55"/>
  <c r="I11" i="37"/>
  <c r="F9" i="34"/>
  <c r="L9" i="34"/>
  <c r="K16" i="55"/>
  <c r="J19" i="34"/>
  <c r="L10" i="55"/>
  <c r="M10" i="55"/>
  <c r="J11" i="37"/>
  <c r="N15" i="37"/>
  <c r="K15" i="37"/>
  <c r="L8" i="3"/>
  <c r="E15" i="37"/>
  <c r="L9" i="37"/>
  <c r="E17" i="37"/>
  <c r="G17" i="37"/>
  <c r="K19" i="37"/>
  <c r="M19" i="37"/>
  <c r="J19" i="37"/>
  <c r="M51" i="51"/>
  <c r="L24" i="55"/>
  <c r="F24" i="55"/>
  <c r="E24" i="55"/>
  <c r="H21" i="56"/>
  <c r="I7" i="37"/>
  <c r="I7" i="34"/>
  <c r="N7" i="34"/>
  <c r="O7" i="34"/>
  <c r="L7" i="34"/>
  <c r="G7" i="34"/>
  <c r="J7" i="34"/>
  <c r="M7" i="34"/>
  <c r="H7" i="34"/>
  <c r="F7" i="3"/>
  <c r="M16" i="51"/>
  <c r="M20" i="51"/>
  <c r="M68" i="51"/>
  <c r="J8" i="55"/>
  <c r="M15" i="39"/>
  <c r="F8" i="55"/>
  <c r="N25" i="39"/>
  <c r="F15" i="39"/>
  <c r="J8" i="57"/>
  <c r="O25" i="39"/>
  <c r="N16" i="3"/>
  <c r="E26" i="55"/>
  <c r="L15" i="39"/>
  <c r="L8" i="57"/>
  <c r="M10" i="57"/>
  <c r="H8" i="55"/>
  <c r="I22" i="3"/>
  <c r="M23" i="34"/>
  <c r="E8" i="55"/>
  <c r="N14" i="56"/>
  <c r="J25" i="39"/>
  <c r="K15" i="39"/>
  <c r="K8" i="57"/>
  <c r="F26" i="55"/>
  <c r="N26" i="55"/>
  <c r="O8" i="57"/>
  <c r="M13" i="3"/>
  <c r="G26" i="55"/>
  <c r="I25" i="39"/>
  <c r="F19" i="34"/>
  <c r="N15" i="57"/>
  <c r="N22" i="3"/>
  <c r="K8" i="55"/>
  <c r="I14" i="56"/>
  <c r="G25" i="39"/>
  <c r="E8" i="57"/>
  <c r="H26" i="55"/>
  <c r="G8" i="57"/>
  <c r="O8" i="55"/>
  <c r="J23" i="34"/>
  <c r="J13" i="3"/>
  <c r="L23" i="34"/>
  <c r="I13" i="3"/>
  <c r="F13" i="3"/>
  <c r="M14" i="56"/>
  <c r="H25" i="39"/>
  <c r="H8" i="57"/>
  <c r="F10" i="57"/>
  <c r="K16" i="3"/>
  <c r="E10" i="57"/>
  <c r="I22" i="56"/>
  <c r="L14" i="34"/>
  <c r="I26" i="55"/>
  <c r="G16" i="3"/>
  <c r="K11" i="3"/>
  <c r="E13" i="55"/>
  <c r="E13" i="3"/>
  <c r="O23" i="34"/>
  <c r="N13" i="3"/>
  <c r="L13" i="3"/>
  <c r="G14" i="56"/>
  <c r="K25" i="39"/>
  <c r="M8" i="57"/>
  <c r="H13" i="3"/>
  <c r="K10" i="57"/>
  <c r="F8" i="57"/>
  <c r="L22" i="3"/>
  <c r="H22" i="3"/>
  <c r="J26" i="55"/>
  <c r="J14" i="56"/>
  <c r="E23" i="34"/>
  <c r="E14" i="57"/>
  <c r="I8" i="55"/>
  <c r="F14" i="56"/>
  <c r="E25" i="39"/>
  <c r="N8" i="57"/>
  <c r="G10" i="57"/>
  <c r="E14" i="56"/>
  <c r="F16" i="3"/>
  <c r="J10" i="57"/>
  <c r="N23" i="34"/>
  <c r="J22" i="56"/>
  <c r="M26" i="55"/>
  <c r="I23" i="34"/>
  <c r="H23" i="34"/>
  <c r="K11" i="39"/>
  <c r="G13" i="3"/>
  <c r="F23" i="34"/>
  <c r="M8" i="55"/>
  <c r="K14" i="56"/>
  <c r="H10" i="57"/>
  <c r="O26" i="55"/>
  <c r="N10" i="57"/>
  <c r="O8" i="34"/>
  <c r="K8" i="34"/>
  <c r="O26" i="3"/>
  <c r="N12" i="39"/>
  <c r="I12" i="39"/>
  <c r="E23" i="37"/>
  <c r="M23" i="37"/>
  <c r="G23" i="37"/>
  <c r="H23" i="37"/>
  <c r="K23" i="37"/>
  <c r="L23" i="37"/>
  <c r="L22" i="34"/>
  <c r="H20" i="57"/>
  <c r="G22" i="34"/>
  <c r="E26" i="37"/>
  <c r="H20" i="3"/>
  <c r="N23" i="37"/>
  <c r="J18" i="37"/>
  <c r="G18" i="37"/>
  <c r="E18" i="37"/>
  <c r="L18" i="37"/>
  <c r="H18" i="37"/>
  <c r="I18" i="37"/>
  <c r="I14" i="34"/>
  <c r="F14" i="34"/>
  <c r="N14" i="34"/>
  <c r="H14" i="34"/>
  <c r="K14" i="34"/>
  <c r="O14" i="34"/>
  <c r="J14" i="34"/>
  <c r="E14" i="34"/>
  <c r="M14" i="34"/>
  <c r="H16" i="3"/>
  <c r="E16" i="3"/>
  <c r="I16" i="3"/>
  <c r="O16" i="3"/>
  <c r="L16" i="3"/>
  <c r="M16" i="3"/>
  <c r="K22" i="3"/>
  <c r="J22" i="3"/>
  <c r="G22" i="3"/>
  <c r="M22" i="3"/>
  <c r="E22" i="3"/>
  <c r="J23" i="56"/>
  <c r="I23" i="56"/>
  <c r="H23" i="56"/>
  <c r="M23" i="56"/>
  <c r="E23" i="56"/>
  <c r="G23" i="56"/>
  <c r="N23" i="56"/>
  <c r="F12" i="57"/>
  <c r="K12" i="57"/>
  <c r="L12" i="57"/>
  <c r="N12" i="57"/>
  <c r="I12" i="57"/>
  <c r="O18" i="57"/>
  <c r="G18" i="57"/>
  <c r="I18" i="57"/>
  <c r="E18" i="57"/>
  <c r="M18" i="57"/>
  <c r="F18" i="57"/>
  <c r="L18" i="57"/>
  <c r="J25" i="57"/>
  <c r="O25" i="57"/>
  <c r="L19" i="39"/>
  <c r="K13" i="34"/>
  <c r="N13" i="34"/>
  <c r="J13" i="34"/>
  <c r="L13" i="34"/>
  <c r="H13" i="34"/>
  <c r="M13" i="34"/>
  <c r="F13" i="34"/>
  <c r="M9" i="55"/>
  <c r="O9" i="55"/>
  <c r="I9" i="55"/>
  <c r="N9" i="55"/>
  <c r="F9" i="55"/>
  <c r="M23" i="57"/>
  <c r="K20" i="3"/>
  <c r="J22" i="55"/>
  <c r="I22" i="55"/>
  <c r="H22" i="55"/>
  <c r="M22" i="55"/>
  <c r="O22" i="55"/>
  <c r="K22" i="55"/>
  <c r="L22" i="55"/>
  <c r="N10" i="56"/>
  <c r="G10" i="56"/>
  <c r="I10" i="56"/>
  <c r="L10" i="56"/>
  <c r="E10" i="56"/>
  <c r="H10" i="56"/>
  <c r="M10" i="56"/>
  <c r="L11" i="57"/>
  <c r="H11" i="57"/>
  <c r="M11" i="57"/>
  <c r="N11" i="57"/>
  <c r="G11" i="57"/>
  <c r="J11" i="57"/>
  <c r="O11" i="57"/>
  <c r="I11" i="57"/>
  <c r="O22" i="34"/>
  <c r="O23" i="57"/>
  <c r="F26" i="3"/>
  <c r="N22" i="34"/>
  <c r="N20" i="3"/>
  <c r="L23" i="57"/>
  <c r="V18" i="39"/>
  <c r="H10" i="37"/>
  <c r="L10" i="37"/>
  <c r="J10" i="37"/>
  <c r="O10" i="37"/>
  <c r="I10" i="37"/>
  <c r="F10" i="37"/>
  <c r="N10" i="37"/>
  <c r="V18" i="34"/>
  <c r="N7" i="37"/>
  <c r="O7" i="37"/>
  <c r="N23" i="55"/>
  <c r="O23" i="55"/>
  <c r="K23" i="55"/>
  <c r="G23" i="55"/>
  <c r="I23" i="55"/>
  <c r="J23" i="55"/>
  <c r="F23" i="55"/>
  <c r="V18" i="57"/>
  <c r="H26" i="57"/>
  <c r="K26" i="57"/>
  <c r="O26" i="57"/>
  <c r="G26" i="57"/>
  <c r="F26" i="57"/>
  <c r="L26" i="57"/>
  <c r="I26" i="57"/>
  <c r="J20" i="3"/>
  <c r="G20" i="3"/>
  <c r="L20" i="3"/>
  <c r="I20" i="3"/>
  <c r="E20" i="3"/>
  <c r="M20" i="3"/>
  <c r="J8" i="34"/>
  <c r="M26" i="3"/>
  <c r="N22" i="55"/>
  <c r="L26" i="37"/>
  <c r="J26" i="37"/>
  <c r="H26" i="37"/>
  <c r="I26" i="37"/>
  <c r="K26" i="37"/>
  <c r="J23" i="3"/>
  <c r="G23" i="3"/>
  <c r="E13" i="56"/>
  <c r="J13" i="56"/>
  <c r="H13" i="56"/>
  <c r="G13" i="56"/>
  <c r="I13" i="56"/>
  <c r="F13" i="56"/>
  <c r="K13" i="56"/>
  <c r="L26" i="3"/>
  <c r="K10" i="56"/>
  <c r="G9" i="55"/>
  <c r="N26" i="37"/>
  <c r="F22" i="55"/>
  <c r="I23" i="37"/>
  <c r="K9" i="55"/>
  <c r="M13" i="56"/>
  <c r="I13" i="34"/>
  <c r="E22" i="55"/>
  <c r="N12" i="37"/>
  <c r="H12" i="37"/>
  <c r="F16" i="37"/>
  <c r="G16" i="37"/>
  <c r="H10" i="34"/>
  <c r="M10" i="34"/>
  <c r="G10" i="34"/>
  <c r="N10" i="34"/>
  <c r="J10" i="34"/>
  <c r="L10" i="34"/>
  <c r="O10" i="34"/>
  <c r="K10" i="3"/>
  <c r="J10" i="3"/>
  <c r="I10" i="3"/>
  <c r="M10" i="3"/>
  <c r="G10" i="3"/>
  <c r="N10" i="3"/>
  <c r="F10" i="3"/>
  <c r="L13" i="56"/>
  <c r="I24" i="39"/>
  <c r="J22" i="34"/>
  <c r="F24" i="39"/>
  <c r="H20" i="37"/>
  <c r="G20" i="37"/>
  <c r="J7" i="37"/>
  <c r="G7" i="37"/>
  <c r="K7" i="37"/>
  <c r="F7" i="37"/>
  <c r="N24" i="55"/>
  <c r="K24" i="55"/>
  <c r="H24" i="55"/>
  <c r="O24" i="55"/>
  <c r="G24" i="55"/>
  <c r="I24" i="55"/>
  <c r="M24" i="55"/>
  <c r="O16" i="56"/>
  <c r="N16" i="56"/>
  <c r="G16" i="56"/>
  <c r="M16" i="56"/>
  <c r="K16" i="56"/>
  <c r="E16" i="56"/>
  <c r="J16" i="56"/>
  <c r="N24" i="39"/>
  <c r="O20" i="57"/>
  <c r="L9" i="55"/>
  <c r="G26" i="37"/>
  <c r="F26" i="37"/>
  <c r="N13" i="56"/>
  <c r="F23" i="37"/>
  <c r="O13" i="56"/>
  <c r="E13" i="34"/>
  <c r="H16" i="56"/>
  <c r="L20" i="37"/>
  <c r="G11" i="34"/>
  <c r="M13" i="55"/>
  <c r="H9" i="56"/>
  <c r="N9" i="56"/>
  <c r="E17" i="56"/>
  <c r="L17" i="56"/>
  <c r="K17" i="56"/>
  <c r="I17" i="56"/>
  <c r="N17" i="56"/>
  <c r="O17" i="56"/>
  <c r="F17" i="56"/>
  <c r="K24" i="39"/>
  <c r="G24" i="39"/>
  <c r="J24" i="39"/>
  <c r="M24" i="39"/>
  <c r="H24" i="39"/>
  <c r="L24" i="39"/>
  <c r="O24" i="39"/>
  <c r="H22" i="34"/>
  <c r="M22" i="34"/>
  <c r="E22" i="34"/>
  <c r="K22" i="34"/>
  <c r="F22" i="34"/>
  <c r="K26" i="3"/>
  <c r="G26" i="3"/>
  <c r="J26" i="3"/>
  <c r="I26" i="3"/>
  <c r="H26" i="3"/>
  <c r="N26" i="3"/>
  <c r="F12" i="39"/>
  <c r="I17" i="3"/>
  <c r="O17" i="3"/>
  <c r="K17" i="3"/>
  <c r="G17" i="3"/>
  <c r="N17" i="3"/>
  <c r="J17" i="3"/>
  <c r="L17" i="3"/>
  <c r="E17" i="3"/>
  <c r="H17" i="3"/>
  <c r="F17" i="3"/>
  <c r="E20" i="57"/>
  <c r="H9" i="55"/>
  <c r="J10" i="56"/>
  <c r="G22" i="55"/>
  <c r="M26" i="37"/>
  <c r="J23" i="37"/>
  <c r="O13" i="34"/>
  <c r="I16" i="56"/>
  <c r="H7" i="37"/>
  <c r="L7" i="37"/>
  <c r="H15" i="39"/>
  <c r="I15" i="39"/>
  <c r="E15" i="39"/>
  <c r="O15" i="39"/>
  <c r="J15" i="39"/>
  <c r="G15" i="39"/>
  <c r="O23" i="39"/>
  <c r="H23" i="39"/>
  <c r="J19" i="3"/>
  <c r="M19" i="3"/>
  <c r="G19" i="3"/>
  <c r="F19" i="3"/>
  <c r="O19" i="3"/>
  <c r="I19" i="3"/>
  <c r="L19" i="3"/>
  <c r="N19" i="3"/>
  <c r="G16" i="55"/>
  <c r="O16" i="55"/>
  <c r="I16" i="55"/>
  <c r="M16" i="55"/>
  <c r="F16" i="55"/>
  <c r="I20" i="55"/>
  <c r="L20" i="55"/>
  <c r="G20" i="55"/>
  <c r="J20" i="55"/>
  <c r="O20" i="55"/>
  <c r="H20" i="55"/>
  <c r="N20" i="55"/>
  <c r="F20" i="55"/>
  <c r="K20" i="55"/>
  <c r="I15" i="57"/>
  <c r="H17" i="57"/>
  <c r="M7" i="37"/>
  <c r="M23" i="39"/>
  <c r="K9" i="56"/>
  <c r="H11" i="34"/>
  <c r="O20" i="37"/>
  <c r="O19" i="39"/>
  <c r="I16" i="37"/>
  <c r="L12" i="37"/>
  <c r="L23" i="3"/>
  <c r="N8" i="34"/>
  <c r="F23" i="57"/>
  <c r="H19" i="39"/>
  <c r="O12" i="39"/>
  <c r="L8" i="34"/>
  <c r="G22" i="56"/>
  <c r="E9" i="56"/>
  <c r="K14" i="57"/>
  <c r="L22" i="56"/>
  <c r="I19" i="34"/>
  <c r="G24" i="34"/>
  <c r="F9" i="3"/>
  <c r="E8" i="56"/>
  <c r="F18" i="56"/>
  <c r="M11" i="39"/>
  <c r="K8" i="56"/>
  <c r="J19" i="57"/>
  <c r="G12" i="56"/>
  <c r="J9" i="37"/>
  <c r="J12" i="39"/>
  <c r="K12" i="34"/>
  <c r="K15" i="56"/>
  <c r="N18" i="39"/>
  <c r="J11" i="34"/>
  <c r="H19" i="34"/>
  <c r="J24" i="34"/>
  <c r="G15" i="55"/>
  <c r="F15" i="55"/>
  <c r="J15" i="55"/>
  <c r="K18" i="56"/>
  <c r="I16" i="57"/>
  <c r="G25" i="57"/>
  <c r="K12" i="55"/>
  <c r="O15" i="3"/>
  <c r="G25" i="55"/>
  <c r="J18" i="55"/>
  <c r="I12" i="55"/>
  <c r="G9" i="39"/>
  <c r="J9" i="39"/>
  <c r="H12" i="39"/>
  <c r="G19" i="39"/>
  <c r="K23" i="39"/>
  <c r="M12" i="34"/>
  <c r="G19" i="34"/>
  <c r="N23" i="3"/>
  <c r="F13" i="55"/>
  <c r="F9" i="56"/>
  <c r="F19" i="56"/>
  <c r="H14" i="57"/>
  <c r="M20" i="57"/>
  <c r="N23" i="39"/>
  <c r="J25" i="55"/>
  <c r="E19" i="39"/>
  <c r="G23" i="57"/>
  <c r="I25" i="57"/>
  <c r="K12" i="39"/>
  <c r="I8" i="34"/>
  <c r="J11" i="39"/>
  <c r="O22" i="56"/>
  <c r="G14" i="57"/>
  <c r="E11" i="39"/>
  <c r="H11" i="39"/>
  <c r="F19" i="57"/>
  <c r="N11" i="34"/>
  <c r="N18" i="3"/>
  <c r="I9" i="37"/>
  <c r="O9" i="37"/>
  <c r="E9" i="3"/>
  <c r="O6" i="43"/>
  <c r="F15" i="56"/>
  <c r="E15" i="56"/>
  <c r="E24" i="34"/>
  <c r="J15" i="56"/>
  <c r="I18" i="56"/>
  <c r="I9" i="3"/>
  <c r="H24" i="34"/>
  <c r="M8" i="56"/>
  <c r="M16" i="57"/>
  <c r="H12" i="56"/>
  <c r="F18" i="34"/>
  <c r="N9" i="37"/>
  <c r="O12" i="34"/>
  <c r="L12" i="34"/>
  <c r="M18" i="39"/>
  <c r="H25" i="55"/>
  <c r="J18" i="3"/>
  <c r="L19" i="34"/>
  <c r="N16" i="57"/>
  <c r="H19" i="57"/>
  <c r="H25" i="57"/>
  <c r="F9" i="39"/>
  <c r="N15" i="3"/>
  <c r="M18" i="55"/>
  <c r="M19" i="34"/>
  <c r="F12" i="55"/>
  <c r="O18" i="34"/>
  <c r="I18" i="39"/>
  <c r="K18" i="55"/>
  <c r="F12" i="56"/>
  <c r="H8" i="39"/>
  <c r="G15" i="3"/>
  <c r="H9" i="39"/>
  <c r="M11" i="34"/>
  <c r="K20" i="37"/>
  <c r="H16" i="37"/>
  <c r="F23" i="3"/>
  <c r="F23" i="39"/>
  <c r="K20" i="57"/>
  <c r="G9" i="56"/>
  <c r="O13" i="55"/>
  <c r="I11" i="34"/>
  <c r="E20" i="37"/>
  <c r="O25" i="55"/>
  <c r="K16" i="37"/>
  <c r="K12" i="37"/>
  <c r="I23" i="3"/>
  <c r="H23" i="57"/>
  <c r="J19" i="39"/>
  <c r="N25" i="57"/>
  <c r="L19" i="56"/>
  <c r="G12" i="39"/>
  <c r="M12" i="39"/>
  <c r="M8" i="34"/>
  <c r="I11" i="39"/>
  <c r="N22" i="56"/>
  <c r="E22" i="56"/>
  <c r="H22" i="56"/>
  <c r="K22" i="56"/>
  <c r="O14" i="57"/>
  <c r="I19" i="57"/>
  <c r="M18" i="3"/>
  <c r="H9" i="37"/>
  <c r="G18" i="3"/>
  <c r="M9" i="37"/>
  <c r="D9" i="43"/>
  <c r="O9" i="3"/>
  <c r="I15" i="56"/>
  <c r="O8" i="56"/>
  <c r="F8" i="39"/>
  <c r="L9" i="3"/>
  <c r="K24" i="34"/>
  <c r="L16" i="57"/>
  <c r="N8" i="56"/>
  <c r="N18" i="34"/>
  <c r="G9" i="37"/>
  <c r="M15" i="56"/>
  <c r="E12" i="34"/>
  <c r="O18" i="39"/>
  <c r="O18" i="3"/>
  <c r="K19" i="57"/>
  <c r="J15" i="3"/>
  <c r="K25" i="55"/>
  <c r="F8" i="34"/>
  <c r="G12" i="55"/>
  <c r="E18" i="34"/>
  <c r="L18" i="3"/>
  <c r="I25" i="55"/>
  <c r="K8" i="39"/>
  <c r="E9" i="39"/>
  <c r="O9" i="39"/>
  <c r="O23" i="3"/>
  <c r="I13" i="55"/>
  <c r="J12" i="37"/>
  <c r="E8" i="34"/>
  <c r="G23" i="39"/>
  <c r="M20" i="37"/>
  <c r="G20" i="57"/>
  <c r="M9" i="56"/>
  <c r="K13" i="55"/>
  <c r="K11" i="34"/>
  <c r="J20" i="37"/>
  <c r="N25" i="55"/>
  <c r="J16" i="37"/>
  <c r="E12" i="37"/>
  <c r="G8" i="34"/>
  <c r="M23" i="3"/>
  <c r="N23" i="57"/>
  <c r="F19" i="39"/>
  <c r="M25" i="57"/>
  <c r="G19" i="56"/>
  <c r="E12" i="39"/>
  <c r="M14" i="57"/>
  <c r="N11" i="39"/>
  <c r="O9" i="56"/>
  <c r="L14" i="57"/>
  <c r="O11" i="39"/>
  <c r="F14" i="57"/>
  <c r="M19" i="57"/>
  <c r="I12" i="56"/>
  <c r="M12" i="56"/>
  <c r="F18" i="3"/>
  <c r="L24" i="34"/>
  <c r="H15" i="56"/>
  <c r="N8" i="39"/>
  <c r="F24" i="34"/>
  <c r="I18" i="34"/>
  <c r="E8" i="39"/>
  <c r="I12" i="34"/>
  <c r="E18" i="39"/>
  <c r="H12" i="34"/>
  <c r="N19" i="57"/>
  <c r="K18" i="3"/>
  <c r="E15" i="55"/>
  <c r="N15" i="55"/>
  <c r="J16" i="57"/>
  <c r="O12" i="55"/>
  <c r="F15" i="3"/>
  <c r="J12" i="55"/>
  <c r="M18" i="34"/>
  <c r="J12" i="34"/>
  <c r="K9" i="39"/>
  <c r="N9" i="39"/>
  <c r="I23" i="39"/>
  <c r="I20" i="37"/>
  <c r="L13" i="55"/>
  <c r="N20" i="37"/>
  <c r="N16" i="37"/>
  <c r="G12" i="37"/>
  <c r="K23" i="3"/>
  <c r="H23" i="3"/>
  <c r="I23" i="57"/>
  <c r="N19" i="39"/>
  <c r="F25" i="57"/>
  <c r="I19" i="56"/>
  <c r="L9" i="56"/>
  <c r="J13" i="55"/>
  <c r="J14" i="57"/>
  <c r="I18" i="3"/>
  <c r="G18" i="56"/>
  <c r="O8" i="39"/>
  <c r="N18" i="56"/>
  <c r="G8" i="39"/>
  <c r="G18" i="39"/>
  <c r="F18" i="39"/>
  <c r="F12" i="34"/>
  <c r="L15" i="55"/>
  <c r="G13" i="55"/>
  <c r="L19" i="57"/>
  <c r="L12" i="56"/>
  <c r="K16" i="57"/>
  <c r="H12" i="55"/>
  <c r="K15" i="3"/>
  <c r="O12" i="37"/>
  <c r="O15" i="55"/>
  <c r="J8" i="39"/>
  <c r="H18" i="34"/>
  <c r="G18" i="55"/>
  <c r="J12" i="56"/>
  <c r="O18" i="55"/>
  <c r="K18" i="34"/>
  <c r="I9" i="39"/>
  <c r="M15" i="3"/>
  <c r="L23" i="39"/>
  <c r="I20" i="57"/>
  <c r="J9" i="56"/>
  <c r="J23" i="57"/>
  <c r="H9" i="43"/>
  <c r="M25" i="55"/>
  <c r="L16" i="37"/>
  <c r="K19" i="39"/>
  <c r="I19" i="39"/>
  <c r="F20" i="57"/>
  <c r="H13" i="55"/>
  <c r="L25" i="55"/>
  <c r="E16" i="37"/>
  <c r="F12" i="37"/>
  <c r="Q5" i="43"/>
  <c r="K23" i="57"/>
  <c r="L25" i="57"/>
  <c r="J19" i="56"/>
  <c r="J20" i="57"/>
  <c r="L11" i="39"/>
  <c r="M22" i="56"/>
  <c r="N15" i="56"/>
  <c r="J18" i="56"/>
  <c r="G11" i="39"/>
  <c r="I8" i="39"/>
  <c r="L18" i="56"/>
  <c r="O19" i="57"/>
  <c r="F25" i="55"/>
  <c r="M19" i="56"/>
  <c r="N12" i="56"/>
  <c r="F14" i="43"/>
  <c r="K19" i="34"/>
  <c r="E19" i="34"/>
  <c r="G16" i="57"/>
  <c r="H18" i="55"/>
  <c r="G18" i="34"/>
  <c r="I7" i="3"/>
  <c r="J7" i="3"/>
  <c r="M7" i="3"/>
  <c r="B10" i="43"/>
  <c r="H7" i="3"/>
  <c r="P10" i="43"/>
  <c r="N7" i="3"/>
  <c r="O7" i="3"/>
  <c r="K7" i="3"/>
  <c r="L7" i="3"/>
  <c r="H7" i="39"/>
  <c r="O7" i="39"/>
  <c r="F7" i="39"/>
  <c r="G7" i="39"/>
  <c r="J7" i="39"/>
  <c r="L7" i="39"/>
  <c r="E7" i="39"/>
  <c r="I7" i="39"/>
  <c r="K7" i="39"/>
  <c r="J7" i="56"/>
  <c r="G7" i="56"/>
  <c r="I7" i="56"/>
  <c r="E7" i="56"/>
  <c r="H7" i="56"/>
  <c r="F7" i="56"/>
  <c r="G7" i="55"/>
  <c r="J7" i="55"/>
  <c r="I7" i="55"/>
  <c r="E7" i="55"/>
  <c r="T6" i="43"/>
  <c r="K7" i="55"/>
  <c r="M7" i="55"/>
  <c r="F7" i="55"/>
  <c r="L7" i="55"/>
  <c r="L7" i="57"/>
  <c r="M7" i="57"/>
  <c r="E7" i="57"/>
  <c r="I7" i="57"/>
  <c r="J7" i="57"/>
  <c r="K7" i="57"/>
  <c r="G7" i="57"/>
  <c r="N7" i="57"/>
  <c r="O7" i="57"/>
  <c r="H7" i="57"/>
  <c r="G14" i="43"/>
  <c r="H4" i="43"/>
  <c r="M7" i="39"/>
  <c r="B4" i="43"/>
  <c r="O5" i="43"/>
  <c r="E10" i="43"/>
  <c r="M7" i="56"/>
  <c r="P9" i="43"/>
  <c r="T9" i="43"/>
  <c r="S6" i="43"/>
  <c r="E9" i="43"/>
  <c r="P6" i="43"/>
  <c r="U9" i="43"/>
  <c r="R10" i="43"/>
  <c r="U10" i="43"/>
  <c r="U5" i="43"/>
  <c r="Q10" i="43"/>
  <c r="R5" i="43"/>
  <c r="Q9" i="43"/>
  <c r="C4" i="43"/>
  <c r="B9" i="43"/>
  <c r="F4" i="43"/>
  <c r="Q6" i="43"/>
  <c r="D14" i="43"/>
  <c r="E4" i="43"/>
  <c r="G9" i="43"/>
  <c r="G10" i="43"/>
  <c r="V10" i="43"/>
  <c r="S9" i="43"/>
  <c r="C14" i="43"/>
  <c r="S5" i="43"/>
  <c r="C9" i="43"/>
  <c r="P5" i="43"/>
  <c r="R9" i="43"/>
  <c r="G4" i="43"/>
  <c r="B14" i="43"/>
  <c r="E14" i="43"/>
  <c r="T5" i="43"/>
  <c r="T10" i="43"/>
  <c r="V9" i="43"/>
  <c r="D10" i="43"/>
  <c r="D4" i="43"/>
  <c r="E11" i="43"/>
  <c r="C10" i="43"/>
  <c r="S10" i="43"/>
  <c r="H10" i="43"/>
  <c r="R6" i="43"/>
  <c r="H14" i="43"/>
  <c r="U6" i="43"/>
  <c r="F9" i="43"/>
  <c r="F10" i="43"/>
  <c r="V5" i="43"/>
  <c r="Q4" i="43"/>
  <c r="W10" i="43"/>
  <c r="W9" i="43"/>
  <c r="I4" i="43"/>
  <c r="K4" i="43"/>
  <c r="I14" i="43"/>
  <c r="K16" i="51"/>
  <c r="C11" i="43"/>
  <c r="I11" i="43"/>
  <c r="K11" i="43"/>
  <c r="V6" i="43"/>
  <c r="O4" i="43"/>
  <c r="I10" i="43"/>
  <c r="P11" i="43"/>
  <c r="I9" i="43"/>
  <c r="K9" i="43"/>
  <c r="K14" i="43"/>
  <c r="S4" i="43"/>
  <c r="R62" i="51" l="1"/>
  <c r="Y61" i="51" s="1"/>
  <c r="R64" i="51"/>
  <c r="Y63" i="51" s="1"/>
</calcChain>
</file>

<file path=xl/sharedStrings.xml><?xml version="1.0" encoding="utf-8"?>
<sst xmlns="http://schemas.openxmlformats.org/spreadsheetml/2006/main" count="975" uniqueCount="436">
  <si>
    <t>Total offerings</t>
  </si>
  <si>
    <t>Total oz equivalents</t>
  </si>
  <si>
    <t>Directions for Breakfast Menu worksheet</t>
  </si>
  <si>
    <t>Getting Started</t>
  </si>
  <si>
    <t>REMEMBER TO PERIODICALLY SAVE THE WORKSHEET AS IT IS BEING COMPLETED!!!!</t>
  </si>
  <si>
    <t>Materials needed:</t>
  </si>
  <si>
    <t>1 week menu (7 days)</t>
  </si>
  <si>
    <t>Portion sizes for all reimbursable menu items</t>
  </si>
  <si>
    <t>Contribution information for each menu item (CN Label, USDA Food Fact Sheet)</t>
  </si>
  <si>
    <t>Standardized Recipes</t>
  </si>
  <si>
    <t xml:space="preserve">Production Records  </t>
  </si>
  <si>
    <t>Click here for Team Nutrition resources like the Food Buying Guide</t>
  </si>
  <si>
    <t>Click here to go to the Food Buying Guide Calculator</t>
  </si>
  <si>
    <t xml:space="preserve">Complete a Menu worksheet for  the grade groups (K-5, K-8, K-12, 6-8, and 9-12) as appropriate. Separate Menu worksheets have been developed for breakfast and lunch. </t>
  </si>
  <si>
    <t>This Excel file has 13 tabs including the instructions
 The name of each tab is located at the bottom of the workbook.</t>
  </si>
  <si>
    <t>Click on the tab at the bottom of each tab to transfer to a different tab.</t>
  </si>
  <si>
    <t xml:space="preserve">***It is very important to follow these steps in order; otherwise, the worksheet will not provide accurate results. The accuracy of the menu certification results are based on the accuracy of the information entered by the user. </t>
  </si>
  <si>
    <t>Crediting Considerations</t>
  </si>
  <si>
    <t>Some vegetables and fruits do not credit on a volume as served basis (e.g. 1 cup credits as 1 cup)</t>
  </si>
  <si>
    <t>Tomato paste - refer to manufacturing information</t>
  </si>
  <si>
    <t>Dried fruit- twice the volume as served (1/2 cup credits as 1 cup)</t>
  </si>
  <si>
    <t>Raw leafy greens- half the volume as served (2 cups credits as 1 cup)</t>
  </si>
  <si>
    <t xml:space="preserve">Conversion must be made first, and CREDITABLE amounts entered into the menu worksheet. </t>
  </si>
  <si>
    <t>SFA Notes</t>
  </si>
  <si>
    <t>This tab is for SFAs to provide notes and any additional information the State agency may instruct to include</t>
  </si>
  <si>
    <t>Entering Meals into the “All Meals” Spreadsheet</t>
  </si>
  <si>
    <t xml:space="preserve">Column 1: “Meal Name.” </t>
  </si>
  <si>
    <t xml:space="preserve">***IMPORTANT: For purposes of Menu worksheet, SFAs must list reimbursable meals offered on the menu. Each reimbursable meal consists of all required food components: any grain/meat/meat alternates in a main dish and/or side dish, total amount of fruit/vegetable offered with this meal, and amount of milk. </t>
  </si>
  <si>
    <t xml:space="preserve"> To simplify the menu entry process, type the name of the complete reimbursable meal by main dish name only.</t>
  </si>
  <si>
    <t>To assist the State Agency reviewer, enter the name of the main dish to match the menu submitted for certification.
 (e.g. type "bagel with cream cheese” into the menu worksheet).</t>
  </si>
  <si>
    <t xml:space="preserve">Once the meal name for Meal #1 has been entered, the meal components and corresponding serving sizes must be entered. </t>
  </si>
  <si>
    <t>ALL unique reimbursable meals offered over the course of the entire week must be entered.  If a bagel with cream cheese is available every day, enter it once.</t>
  </si>
  <si>
    <t>Each row should contain one meal until all meals offered over the week are entered</t>
  </si>
  <si>
    <t>Columns 2 through 4: Component Data Entry</t>
  </si>
  <si>
    <t xml:space="preserve">Each food component column lists the appropriate unit of measure (e.g. ounce equivalent for grains, cup for fruit). </t>
  </si>
  <si>
    <t>Each component is color coded (e.g. Fruit/Vegetable/Juice is purple). This color scheme is consistent throughout.</t>
  </si>
  <si>
    <t>The Fruit/Vegetable/Juice column includes a dropdown menu. Clicking on the gray box with the black downward arrow opens a list of serving sizes.</t>
  </si>
  <si>
    <t xml:space="preserve">Total grains, whole grain-rich grains, meat/meat alternates and milk do not have dropdown menus, the user will need to enter in the appropriate food quantities within the blank cells. </t>
  </si>
  <si>
    <t>***Do NOT enter text (such as “4 oz”) in these cells. Attempts to do so will result in an error message.</t>
  </si>
  <si>
    <t>To assist in calculations there is an optional fraction calculator as well as a decimal to fraction converter to the left of the component entry section in the "All Meals" tab</t>
  </si>
  <si>
    <t>Grains</t>
  </si>
  <si>
    <t>SFAs must use ounce equivalents (based on 16 gram creditable grain).</t>
  </si>
  <si>
    <t>Type in a value in ounce equivalents (to the nearest quarter ounce, or 0.25 ounce equivalents) for Grains and Meat/Meat Alternates</t>
  </si>
  <si>
    <t>Column 2: GRAINS plus Meat/Meat Alternates Counting Toward Grains (ounce equivalents)</t>
  </si>
  <si>
    <t>Enter amount of grains AND credited meat/meat alternates in the reimbursable meal. Include ALL whole grain-rich grains, non-whole grain-rich grains, AND creditable meat/meat alternates here.</t>
  </si>
  <si>
    <t>Because there is wide variation in serving sizes, type in the correct serving sizes.</t>
  </si>
  <si>
    <t xml:space="preserve"> Do NOT enter text (such as “4 oz”); this will result in an error message.</t>
  </si>
  <si>
    <t>All grains and meat/meat alternates are measured in ounce equivalents and must be rounded down to the nearest quarter. Make this calculation prior to entering in worksheet. The worksheet also makes this adjustment automatically.</t>
  </si>
  <si>
    <t>SFAs must use ounce equivalents for all grains (based on 16 gram creditable grain)</t>
  </si>
  <si>
    <t>Column 2a: Whole grain-rich Grains (ounce equivalents)</t>
  </si>
  <si>
    <t xml:space="preserve">Enter quantity of whole grain-rich grains contained in meal (Meal #1). Report in ounce equivalents (e.g. 1.25 oz eq roll). </t>
  </si>
  <si>
    <t>If no whole grain-rich grains in this meal, either leave cell blank or type in zero (“0”)</t>
  </si>
  <si>
    <t xml:space="preserve">Grains Example:  </t>
  </si>
  <si>
    <t>Meal offers 1 slice enriched bread (1 oz eq grain) and 0.5 oz eq whole grain-rich crackers</t>
  </si>
  <si>
    <t>Result: 0.5 oz eq whole grain-rich grains (enter “0.5” into column 2a)</t>
  </si>
  <si>
    <t>Column 2b: Meat/Meat Alternates Crediting Toward Grains (ounce equivalents)</t>
  </si>
  <si>
    <t xml:space="preserve"> Enter amount of meat/meat alternates offered in the entrée and/or side dishes in ounce equivalents (to the nearest quarter ounce).</t>
  </si>
  <si>
    <t xml:space="preserve"> Do NOT enter text (such as “4 oz”) this will result in an error message.</t>
  </si>
  <si>
    <t xml:space="preserve"> If no credited meat/meat alternates in this meal, either leave cell blank or type in zero (“0”).</t>
  </si>
  <si>
    <t>Fruit, Vegetable, 100% Fruit Juice or Vegetable Juice</t>
  </si>
  <si>
    <t xml:space="preserve">Use drop down menu to enter total minimum quantity of fruit, juice (fruit and vegetable), nonstarchy vegetables and starchy vegetables offered with this meal. Options range from 1/8 cup (smallest creditable amount) to 2 cups. </t>
  </si>
  <si>
    <t>This component includes both fruit and vegetable pieces and juice. Column 3 is a total of both fruit pieces and juice offered with each meal.</t>
  </si>
  <si>
    <t>In column 3a, select only the cups of fruit OR vegetable juice offered with the meal.</t>
  </si>
  <si>
    <t>In column 3b, select the cups of nonstarchy vegetables being credited toward the fruit component.</t>
  </si>
  <si>
    <t>In column 3c, select the cups of starchy vegetables being credited toward the fruit component. It is important to capture this information to make sure that within the week, at least 2 cups of nonstarchy vegetables are offered in order to allow starchy vegetables to also credit toward the fruits component.</t>
  </si>
  <si>
    <t>The crediting calculation for dried fruit must be done PRIOR to entering fruit quantities in worksheet enter only CREDITABLE amounts</t>
  </si>
  <si>
    <t xml:space="preserve">***IMPORTANT  scroll up or down through the options until “1” is highlighted.  The “enter” key must be pressed before moving to the next column. </t>
  </si>
  <si>
    <t>Milk</t>
  </si>
  <si>
    <r>
      <rPr>
        <b/>
        <sz val="12"/>
        <color indexed="8"/>
        <rFont val="Times New Roman"/>
        <family val="1"/>
      </rPr>
      <t>Milk (cups):</t>
    </r>
    <r>
      <rPr>
        <sz val="12"/>
        <color indexed="8"/>
        <rFont val="Times New Roman"/>
        <family val="1"/>
      </rPr>
      <t xml:space="preserve"> Enter the amount of milk offered. Milk is measured in cups and may be credited in 1/8 cup increments. </t>
    </r>
  </si>
  <si>
    <t>Selecting Meals for each day of the week</t>
  </si>
  <si>
    <r>
      <rPr>
        <b/>
        <sz val="12"/>
        <color indexed="8"/>
        <rFont val="Times New Roman"/>
        <family val="1"/>
      </rPr>
      <t>Step 1:</t>
    </r>
    <r>
      <rPr>
        <sz val="12"/>
        <color indexed="8"/>
        <rFont val="Times New Roman"/>
        <family val="1"/>
      </rPr>
      <t xml:space="preserve"> Using the dropdown boxes in the “Meal Name" column, select the meal offered for each day(one meal per box). Only select the meals served on that day. </t>
    </r>
  </si>
  <si>
    <t>Do NOT account for multiple serving lines. List all meals available to a child for the day.</t>
  </si>
  <si>
    <t>Once the meal is selected, columns in that row will automatically fill in from the data entered in the “All Meals” tab.</t>
  </si>
  <si>
    <t>The worksheet will automatically check the daily requirements for each component and indicate with a "yes" or "no" whether the meal meets the daily minimum requirements.</t>
  </si>
  <si>
    <r>
      <rPr>
        <b/>
        <sz val="12"/>
        <color indexed="8"/>
        <rFont val="Times New Roman"/>
        <family val="1"/>
      </rPr>
      <t>Step 2: Milk type:</t>
    </r>
    <r>
      <rPr>
        <sz val="12"/>
        <color indexed="8"/>
        <rFont val="Times New Roman"/>
        <family val="1"/>
      </rPr>
      <t xml:space="preserve"> Scroll (go to the bottom of the screen and slide the bar to the right) to the right side of the screen until the table entitled “Milk Type” is viewable.</t>
    </r>
  </si>
  <si>
    <t>There are 5 types of milk listed. Click the small checkbox to the right of each type of milk offered each day. Depending on varieties selected, the last column in this section will turn green (Yes) or red (No).</t>
  </si>
  <si>
    <t>To assist in calculations there is an optional fraction calculator as well as a decimal to fraction converter under the "Milk Type" box.</t>
  </si>
  <si>
    <t>Weekly Report</t>
  </si>
  <si>
    <t xml:space="preserve">Click on the “Weekly Report” tab. </t>
  </si>
  <si>
    <t>There are columns for Days 1-7 to summarize whether the daily requirements are met.</t>
  </si>
  <si>
    <t xml:space="preserve">On the left side of the sheet, in rows, are the food components. </t>
  </si>
  <si>
    <t>The weekly requirement check, similar to the daily requirement check, shows up as green (Yes) if the menu offered at least the minimum requirement. Red (No) indicates if less than the requirement was offered.</t>
  </si>
  <si>
    <t>For grains, the weekly summary checks to ensure at least 1 oz equivalents/servings were offered daily.</t>
  </si>
  <si>
    <t>For fruit/vegetable/juice and milk, the daily quantity requirement as well as the milk variety requirement is summarized for each day of the week.</t>
  </si>
  <si>
    <t>There is a section to the right of the requirement checks for SFAs and State agencies to provide comments.</t>
  </si>
  <si>
    <t>SFA Certification Worksheet Notes
Breakfast, Grades 9-12</t>
  </si>
  <si>
    <t xml:space="preserve">
</t>
  </si>
  <si>
    <t xml:space="preserve">Meal Pattern
Reimbursable Breakfasts
Grades 9-12
</t>
  </si>
  <si>
    <t>SFA Name:</t>
  </si>
  <si>
    <t xml:space="preserve">9-12 Menu #:
</t>
  </si>
  <si>
    <r>
      <rPr>
        <b/>
        <sz val="12"/>
        <color indexed="8"/>
        <rFont val="Calibri"/>
        <family val="2"/>
      </rPr>
      <t xml:space="preserve">Enter each reimbursable breakfast offered during the reference week and select or enter the quantity of each component. </t>
    </r>
    <r>
      <rPr>
        <b/>
        <i/>
        <sz val="12"/>
        <color indexed="8"/>
        <rFont val="Calibri"/>
        <family val="2"/>
      </rPr>
      <t xml:space="preserve">
</t>
    </r>
    <r>
      <rPr>
        <sz val="12"/>
        <color indexed="8"/>
        <rFont val="Calibri"/>
        <family val="2"/>
      </rPr>
      <t xml:space="preserve">Each reimbursable meal consists of all required food components: any grain/meat/meat alternates in a main dish and/or side dish, total amount of fruit offered with this meal, total amount of vegetables in a main dish and/or side dish, and amount of milk. The vegetable subgroups and types of milk will be recorded on a different tab.  </t>
    </r>
    <r>
      <rPr>
        <b/>
        <i/>
        <sz val="12"/>
        <color indexed="8"/>
        <rFont val="Calibri"/>
        <family val="2"/>
      </rPr>
      <t xml:space="preserve">
</t>
    </r>
  </si>
  <si>
    <t>OPTIONAL Tools to Assist in Fraction and Decimal Calculations</t>
  </si>
  <si>
    <t>Click here to go the Food Buying Guide Calculator</t>
  </si>
  <si>
    <t>Click here to go the Instructions</t>
  </si>
  <si>
    <t>Click here to the Weekly Report</t>
  </si>
  <si>
    <r>
      <t xml:space="preserve">
Fraction Calculator: 
</t>
    </r>
    <r>
      <rPr>
        <sz val="11"/>
        <color theme="1"/>
        <rFont val="Calibri"/>
        <family val="2"/>
        <scheme val="minor"/>
      </rPr>
      <t>Use this calculator to add the number of cups.</t>
    </r>
  </si>
  <si>
    <t>2a</t>
  </si>
  <si>
    <t>2b</t>
  </si>
  <si>
    <t>3a</t>
  </si>
  <si>
    <t>3b</t>
  </si>
  <si>
    <t>3c</t>
  </si>
  <si>
    <r>
      <rPr>
        <b/>
        <sz val="11"/>
        <rFont val="Calibri"/>
        <family val="2"/>
      </rPr>
      <t>Meal Name</t>
    </r>
    <r>
      <rPr>
        <b/>
        <sz val="11"/>
        <color indexed="8"/>
        <rFont val="Calibri"/>
        <family val="2"/>
      </rPr>
      <t xml:space="preserve">
</t>
    </r>
    <r>
      <rPr>
        <i/>
        <sz val="11"/>
        <color indexed="8"/>
        <rFont val="Calibri"/>
        <family val="2"/>
      </rPr>
      <t>Enter the name of each reimbursable meal as found on the weekly menu.  Select the first blank if the component was not offered with the meal. 
** DO NOT DELETE ROWS**</t>
    </r>
  </si>
  <si>
    <r>
      <t xml:space="preserve">Grains
</t>
    </r>
    <r>
      <rPr>
        <sz val="11"/>
        <color theme="1"/>
        <rFont val="Calibri"/>
        <family val="2"/>
        <scheme val="minor"/>
      </rPr>
      <t>**NOTE: Grains must be offered as ounce equivalents. Meats/Meat Alternates may credit toward Grains requirement. 
1 oz eq Meat/Meat Alternate = 1 oz eq Grains</t>
    </r>
    <r>
      <rPr>
        <b/>
        <sz val="12"/>
        <color indexed="8"/>
        <rFont val="Calibri"/>
        <family val="2"/>
      </rPr>
      <t xml:space="preserve">
</t>
    </r>
  </si>
  <si>
    <r>
      <t>Fruit (cups)
**</t>
    </r>
    <r>
      <rPr>
        <sz val="11"/>
        <color theme="1"/>
        <rFont val="Calibri"/>
        <family val="2"/>
        <scheme val="minor"/>
      </rPr>
      <t>NOTE: Enter the CREDITABLE amount of dried fruit</t>
    </r>
  </si>
  <si>
    <t>Fluid Milk
(cups)</t>
  </si>
  <si>
    <t xml:space="preserve">Enter the TOTAL number of oz eq of GRAINS  + Meat/Meat Alternate counting toward Grains
</t>
  </si>
  <si>
    <t>Enter the number of oz eq/servings of Whole Grain-Rich Grains</t>
  </si>
  <si>
    <t>Enter the number of oz eq of Meats/Meat Alternates counting toward Grains requirement</t>
  </si>
  <si>
    <t>Select the number of cups of fruit including fruit/vegetables/juice offered with this meal</t>
  </si>
  <si>
    <t>F_i</t>
  </si>
  <si>
    <t>F_num</t>
  </si>
  <si>
    <t>ONLY select the cups of fruit/vegetable juice</t>
  </si>
  <si>
    <t>J_i</t>
  </si>
  <si>
    <t>J_num</t>
  </si>
  <si>
    <t>ONLY select the number of cups of non-starchy vegetables offered with this meal</t>
  </si>
  <si>
    <t>V_i</t>
  </si>
  <si>
    <t>V_num</t>
  </si>
  <si>
    <t>ONLY select the number of cups of starchy vegetables offered with this meal</t>
  </si>
  <si>
    <t>jv_i</t>
  </si>
  <si>
    <t>jv_num</t>
  </si>
  <si>
    <t>Enter the number of cups of fluid milk offered with this meal</t>
  </si>
  <si>
    <t>Example: Bagel and cream cheese /apples</t>
  </si>
  <si>
    <t>Decimal/Fraction Converter
(Rounded down to the nearest 1/8)</t>
  </si>
  <si>
    <t>Enter the decimal you wish to convert to a fraction in the box:</t>
  </si>
  <si>
    <t>The decimal entered above has been converted to the following fraction:</t>
  </si>
  <si>
    <t>Day1 Daily Breakfast Requirement Check
Grades9-12</t>
  </si>
  <si>
    <t>Go to Weekly Report</t>
  </si>
  <si>
    <r>
      <t xml:space="preserve">The daily worksheet will perform daily requirement checks for the reimbursable meals offered each day. Requirements met are flagged "Yes" and the cell turns </t>
    </r>
    <r>
      <rPr>
        <b/>
        <sz val="12"/>
        <color indexed="17"/>
        <rFont val="Calibri"/>
        <family val="2"/>
      </rPr>
      <t>green</t>
    </r>
    <r>
      <rPr>
        <b/>
        <sz val="12"/>
        <color indexed="8"/>
        <rFont val="Calibri"/>
        <family val="2"/>
      </rPr>
      <t xml:space="preserve">. Requirements NOT met are flagged "No" and the cell turns </t>
    </r>
    <r>
      <rPr>
        <b/>
        <sz val="12"/>
        <color indexed="10"/>
        <rFont val="Calibri"/>
        <family val="2"/>
      </rPr>
      <t>red</t>
    </r>
    <r>
      <rPr>
        <b/>
        <sz val="12"/>
        <color indexed="8"/>
        <rFont val="Calibri"/>
        <family val="2"/>
      </rPr>
      <t xml:space="preserve">.  
</t>
    </r>
    <r>
      <rPr>
        <sz val="12"/>
        <color indexed="8"/>
        <rFont val="Calibri"/>
        <family val="2"/>
      </rPr>
      <t>NOTE: The top row is frozen to display the column headers as the daily meals are entered.</t>
    </r>
    <r>
      <rPr>
        <i/>
        <sz val="12"/>
        <color indexed="8"/>
        <rFont val="Calibri"/>
        <family val="2"/>
      </rPr>
      <t xml:space="preserve">
</t>
    </r>
    <r>
      <rPr>
        <i/>
        <sz val="12"/>
        <color indexed="10"/>
        <rFont val="Calibri"/>
        <family val="2"/>
      </rPr>
      <t>Grains and meat/meat alternates are rounded down to the nearest quarter ounce.</t>
    </r>
    <r>
      <rPr>
        <b/>
        <sz val="12"/>
        <color indexed="8"/>
        <rFont val="Calibri"/>
        <family val="2"/>
      </rPr>
      <t xml:space="preserve">
</t>
    </r>
    <r>
      <rPr>
        <b/>
        <sz val="12"/>
        <color indexed="56"/>
        <rFont val="Calibri"/>
        <family val="2"/>
      </rPr>
      <t>Once you are finished selecting the meals offered each day, make sure to scroll to the right to enter milk type information.</t>
    </r>
  </si>
  <si>
    <t>Go to Instructions</t>
  </si>
  <si>
    <t xml:space="preserve">K-5 Menu #:
</t>
  </si>
  <si>
    <t>Day1</t>
  </si>
  <si>
    <t>Select the reimbursable breakfasts offered on Day1</t>
  </si>
  <si>
    <t>Fruit/Vegetable/100% Juice
(cups)</t>
  </si>
  <si>
    <t>Grains or Meat/Meat Alternates Counting as Grains
(ounce equivalents)</t>
  </si>
  <si>
    <t>Daily Breakfast Requirement Check
1 oz equivalents</t>
  </si>
  <si>
    <t>Milk
(cups)</t>
  </si>
  <si>
    <t>Milk Type
Check the type of milk below if it is offered to students on Day1.
All types of milk included.</t>
  </si>
  <si>
    <r>
      <t xml:space="preserve">Meal Name
</t>
    </r>
    <r>
      <rPr>
        <i/>
        <sz val="11"/>
        <rFont val="Calibri"/>
        <family val="2"/>
      </rPr>
      <t>Note: You may not delete lines, if you want to clear a meal select the first blank in the drop down list</t>
    </r>
  </si>
  <si>
    <t>Total fruit/vegetable/juice 
(cups)</t>
  </si>
  <si>
    <t>Cups of fruit/vegetable juice</t>
  </si>
  <si>
    <t>Cups of non-starchy vegetables</t>
  </si>
  <si>
    <t>Cups of starchy vegetables</t>
  </si>
  <si>
    <t>Daily Fruit Requirement Check
 1 cup</t>
  </si>
  <si>
    <t>Number of oz eq of GRAINS (Actual Grains + Meat/Meat Alternate counting toward Grains)</t>
  </si>
  <si>
    <t>Number of oz eq of Whole Grain-Rich GRAINS</t>
  </si>
  <si>
    <t>Number of oz eq of Meats/Meat Alternates</t>
  </si>
  <si>
    <t>Milk (cups)</t>
  </si>
  <si>
    <t>Daily Milk Requirement Check
1 cup</t>
  </si>
  <si>
    <t>Skim/fat-free, unflavored</t>
  </si>
  <si>
    <t>Skim/fat-free, flavored</t>
  </si>
  <si>
    <t>Low-fat (1% or less), unflavored</t>
  </si>
  <si>
    <t>Low-fat (1% or less), flavored</t>
  </si>
  <si>
    <t>Reduced fat (2% fat) or whole, unflavored and flavored</t>
  </si>
  <si>
    <r>
      <t xml:space="preserve">Fraction Calculator: 
</t>
    </r>
    <r>
      <rPr>
        <sz val="11"/>
        <color theme="1"/>
        <rFont val="Calibri"/>
        <family val="2"/>
        <scheme val="minor"/>
      </rPr>
      <t>Use this calculator to add the number of cups.</t>
    </r>
  </si>
  <si>
    <t>Day2 Daily Breakfast Requirement Check
Grades9-12</t>
  </si>
  <si>
    <t>Day2</t>
  </si>
  <si>
    <t>Select the reimbursable breakfasts offered on Day2</t>
  </si>
  <si>
    <t>Milk Type
Check the type of milk below if it is offered to students on Day2.
All types of milk included.</t>
  </si>
  <si>
    <t>Day3 Daily Breakfast Requirement Check
Grades9-12</t>
  </si>
  <si>
    <t>Day3</t>
  </si>
  <si>
    <t>Select the reimbursable breakfasts offered on Day3</t>
  </si>
  <si>
    <t>Milk Type
Check the type of milk below if it is offered to students on Day3.
All types of milk included.</t>
  </si>
  <si>
    <t>Day4 Daily Breakfast Requirement Check
Grades9-12</t>
  </si>
  <si>
    <t>Day4</t>
  </si>
  <si>
    <t>Select the reimbursable breakfasts offered on Day4</t>
  </si>
  <si>
    <t>Milk Type
Check the type of milk below if it is offered to students on Day4.
All types of milk included.</t>
  </si>
  <si>
    <t>Day5 Daily Breakfast Requirement Check
Grades9-12</t>
  </si>
  <si>
    <t>Day5</t>
  </si>
  <si>
    <t>Select the reimbursable breakfasts offered on Day5</t>
  </si>
  <si>
    <t>Milk Type
Check the type of milk below if it is offered to students on Day5.
All types of milk included.</t>
  </si>
  <si>
    <t>Day6 Daily Breakfast Requirement Check
Grades9-12</t>
  </si>
  <si>
    <t>Day6</t>
  </si>
  <si>
    <t>Select the reimbursable breakfasts offered on Day6</t>
  </si>
  <si>
    <t>Milk Type
Check the type of milk below if it is offered to students on Day6.
All types of milk included.</t>
  </si>
  <si>
    <t>Day7 Daily Breakfast Requirement Check
Grades9-12</t>
  </si>
  <si>
    <t>Day7</t>
  </si>
  <si>
    <t>Select the reimbursable breakfasts offered on Day7</t>
  </si>
  <si>
    <t>Milk Type
Check the type of milk below if it is offered to students on Day7.
All types of milk included.</t>
  </si>
  <si>
    <t>Weekly Report
Breakfast, Grades 9-12</t>
  </si>
  <si>
    <t>Go to instructions</t>
  </si>
  <si>
    <t>Weekly Total</t>
  </si>
  <si>
    <t>Weekly Requirement (cups)</t>
  </si>
  <si>
    <t>Weekly Requirement Check</t>
  </si>
  <si>
    <r>
      <t xml:space="preserve">Weekly Fruit Juice Limit
</t>
    </r>
    <r>
      <rPr>
        <b/>
        <sz val="11"/>
        <color indexed="8"/>
        <rFont val="Calibri"/>
        <family val="2"/>
      </rPr>
      <t>(no more than half of total fruit)</t>
    </r>
  </si>
  <si>
    <t>Total Weekly Fruit</t>
  </si>
  <si>
    <t>Total Weekly Juice</t>
  </si>
  <si>
    <t>Percent of total weekly fruit that is juice</t>
  </si>
  <si>
    <t>Weekly Requirement check</t>
  </si>
  <si>
    <t>Fruit, Vegetable, Fruit Juice or Vegetable Juice Servings</t>
  </si>
  <si>
    <t xml:space="preserve"> </t>
  </si>
  <si>
    <t>Juice</t>
  </si>
  <si>
    <t>fruit</t>
  </si>
  <si>
    <t>Weekly Requirement
 (oz equivalents)</t>
  </si>
  <si>
    <t>Starchy vegetable fruit crediting</t>
  </si>
  <si>
    <t>Minimum Grain</t>
  </si>
  <si>
    <t>Must serve at least 2 cups of non-starchy prior to crediting starchy vegetables as fruit</t>
  </si>
  <si>
    <t>Non-starchy</t>
  </si>
  <si>
    <t>Maximum Grain</t>
  </si>
  <si>
    <t>Starchy</t>
  </si>
  <si>
    <t>Whole Grain Rich Weekly Amount (oz eq)</t>
  </si>
  <si>
    <t>Weekly Grains Total</t>
  </si>
  <si>
    <t>Weekly Whole Grain-Rich Total</t>
  </si>
  <si>
    <t>80% whole grain rich</t>
  </si>
  <si>
    <t>Starchy vegetable crediting check</t>
  </si>
  <si>
    <t>Minimum Fluid Milk (cups)</t>
  </si>
  <si>
    <t>Variety: Skim/fat-free unflavored, Skim/fat-free flavored, Low-fat (less than 1%), unflavored, Low-fat (less than 1%), flavored</t>
  </si>
  <si>
    <t>Simplified Nutrient Assessment Instructions</t>
  </si>
  <si>
    <t>Key Information</t>
  </si>
  <si>
    <t>SFAs must provide calorie and saturated fat information for all main dish items, side items with grains and/or meat/meat alternates, and condiments. The Simplified Nutrient Assessment does NOT have this capability. Information can be collected from nutrition labels, product specifications, or other sources (including nutrient analysis software or an online system such as the CNPP SuperTracker).</t>
  </si>
  <si>
    <t>SFAs do not need specific calorie or saturated fat information for milk or Fruit/Vegetable/Juice. Estimates for these components have been preprogrammed.</t>
  </si>
  <si>
    <t>SFAs that have nutrient analysis software may still choose the FNS simplified assessment option if desired.</t>
  </si>
  <si>
    <t>Below is a list of calorie and fat sources typically added to foods, for reference:</t>
  </si>
  <si>
    <t>Common fats added to vegetables or fruit</t>
  </si>
  <si>
    <t>Butter</t>
  </si>
  <si>
    <t>Margarine</t>
  </si>
  <si>
    <t>Vegetable oil (soybean, canola, olive, nut based)</t>
  </si>
  <si>
    <t>Salad dressing</t>
  </si>
  <si>
    <t>Mayonnaise</t>
  </si>
  <si>
    <t>Cream/whipped cream/sour cream</t>
  </si>
  <si>
    <t>Shortening</t>
  </si>
  <si>
    <t>Bacon crumbles</t>
  </si>
  <si>
    <t>Common sources of added sugars to vegetables or fruit</t>
  </si>
  <si>
    <t>Brown or white sugar</t>
  </si>
  <si>
    <t>Honey</t>
  </si>
  <si>
    <t>Maple and/or fruit syrup</t>
  </si>
  <si>
    <t>Begin on the left side of the sheet with the “Fruit, Milk, and Vegetable Subgroup Simplified Nutrient Assessment.”</t>
  </si>
  <si>
    <t>Fruit, Milk, and Non-starchy and Starchy Vegetable Nutrient Assessment</t>
  </si>
  <si>
    <t xml:space="preserve">This section contains a set of questions to determine how fruits, vegetables, and milk are typically offered.  SFAs will answer a series of questions pertaining to the frequency of adding fats and sugars in the preparation and offering of fruit, milk, and vegetable subgroups for the week of menus submitted for the certification process.  </t>
  </si>
  <si>
    <t xml:space="preserve">Fruit </t>
  </si>
  <si>
    <t>This box does NOT calculate the menu’s total weekly servings from earlier data entered, so must be entered here (ONLY fruit and fruit juice, NOT vegetables or vegetable juice)</t>
  </si>
  <si>
    <t>Select the two buttons that best apply to fruit offerings within the 5-day menu entered for the menu worksheet- the percentage of offerings containing added fat and/or added sugar. Include fats and sugars used during preparation of the food as well as any additional fats and/or sugars accompanying the component.</t>
  </si>
  <si>
    <t>The default option is “Fruit not offered.”</t>
  </si>
  <si>
    <t>Only ONE selection can be made for added sugar, and ONE selection for added fat. Refer to the above list of commonly added ingredients to fruits for assistance. Select the best choice.</t>
  </si>
  <si>
    <t>Estimates are based on average/typical use of fat and sugar in fruit offerings. Fruits served with significant (more than 2 teaspoons/cup) added fat and/or sugar may be listed in column O1 (“Side or Condiment”) to report, along with total offered servings within the week, exact calorie and saturated fat values.</t>
  </si>
  <si>
    <t>Indicate the following for fruit for both fat and sugar.</t>
  </si>
  <si>
    <t>If FRUIT is offered less than 30% of the time with added fat/sugar.</t>
  </si>
  <si>
    <t>If FRUIT is offered 30% to 70% of the time with added fat/sugar.</t>
  </si>
  <si>
    <t>If FRUIT is offered more than 70% of the time with added fat/sugar.</t>
  </si>
  <si>
    <t>Fruit Example:</t>
  </si>
  <si>
    <t xml:space="preserve">2 cups of fruit offered over the week </t>
  </si>
  <si>
    <t>(1 cup canned in light syrup, 1 cup fresh/plain fruit)</t>
  </si>
  <si>
    <t xml:space="preserve">Result: Fruit offered with added sugar 50% of the time (1 divided by 2; select “30% to 70% of the total fruit offerings) </t>
  </si>
  <si>
    <t>Result: Fruit offered with added fat 0% of the time (0 divided by 2; select “less than 30% of the total fruit offerings”)</t>
  </si>
  <si>
    <t xml:space="preserve">Milk </t>
  </si>
  <si>
    <t>This box has already calculated the menu’s average serving size and total weekly servings from earlier data entered.</t>
  </si>
  <si>
    <t>Select the button describing which two milk offerings are most frequently served  this week. Only ONE selection can be made- refer to historical usage, inventory records, etc. and select the best choice. Default option is “Milk not offered.”</t>
  </si>
  <si>
    <t>Estimates based on average usage of standard commercial products. Milk offerings with a unique nutrient profile (e.g. reduced sugar flavored milk) may be listed in column O1 (“Side or Condiment”) to report, along with total offered servings within the week, exact calorie and saturated fat values.</t>
  </si>
  <si>
    <t>The default option is “Milk not offered.”</t>
  </si>
  <si>
    <t xml:space="preserve">Milk Example: </t>
  </si>
  <si>
    <t>5 cups of milk offered over the week</t>
  </si>
  <si>
    <t>Nonfat unflavored and low fat unflavored milk daily, chocolate nonfat milk offered Fridays only.</t>
  </si>
  <si>
    <t>Using inventory, offered 450 nonfat unflavored, 450 low fat unflavored, 100 chocolate nonfat</t>
  </si>
  <si>
    <t>Result: SFA would select the “nonfat unflavored &amp; low-fat (1%) unflavored” option.</t>
  </si>
  <si>
    <t>Non-Starchy and Starchy Vegetables</t>
  </si>
  <si>
    <t>Both non-starchy and starchy vegetables have a selection box</t>
  </si>
  <si>
    <t>-Select the button that best describes added fat in offered of each VEGETABLE TYPE. The default option is “ VEGETABLE TYPE not offered.” Only ONE selection can be made- refer to the above list of commonly added ingredients to vegetables and select the best choice.</t>
  </si>
  <si>
    <t>If VEGETABLE TYPE are offered less than 30% of the time with added fat.</t>
  </si>
  <si>
    <t>If VEGETABLE TYPE are offered 30% to 70% of the time with added fat.</t>
  </si>
  <si>
    <t>If VEGETABLE TYPE are offered more than 70% of the time with added fat.</t>
  </si>
  <si>
    <t>Grains and Meats/Meat Alternates Simplified Nutrient Data Entry</t>
  </si>
  <si>
    <t>The middle section is entitled “Grains and Meats/Meat Alternates Simplified Nutrient Data Entry.”</t>
  </si>
  <si>
    <t xml:space="preserve">All meals offered over the week have been pre-populated (column M1). </t>
  </si>
  <si>
    <t>In column M2, enter the Main Dish, the part of the meal associated with the information entered in columns M3-M5 (calories, saturated fat, number of offered weekly servings).</t>
  </si>
  <si>
    <t>For each meal, the user must enter calories, saturated fat and the number of main dishes prepared over the course of the entire week (columns M3 through M5). If a meal is offered more than once per week, add the number of servings for all days offered together.</t>
  </si>
  <si>
    <t xml:space="preserve"> Only include the calories and saturated fat for the main dish and any components included as part of the main dish. </t>
  </si>
  <si>
    <t>Use standard rounding procedures to two decimals points</t>
  </si>
  <si>
    <t>Some double counting may occur with main dishes containing large amounts of fruits or vegetables (egg burrito w/vegetables). If possible to report calorie and saturated fat information for main dish and exclude vegetables/fruits it contains, this is acceptable. Otherwise, report calorie and saturated fat information in entire main dish.</t>
  </si>
  <si>
    <t xml:space="preserve">Include calorie and saturated fat information for condiments in Main Dish section (columns M3-M5), OR in the Sides and Condiments section (columns O2-O4). </t>
  </si>
  <si>
    <t>In last column, enter number of servings of each main dish offered over the course of the week. Rely on production records and historical data if this is a new menu.</t>
  </si>
  <si>
    <t>At the top of this section is a link to Optional Serving Size and Fraction Calculators, tools intended to help users with serving size calculations by volume or weight, adding fractions, and converting decimals to fractions.</t>
  </si>
  <si>
    <t xml:space="preserve">Condiments Example:  </t>
  </si>
  <si>
    <t>Pancakes served w/maple syrup</t>
  </si>
  <si>
    <t xml:space="preserve">Reported in Main Dish: 300 pancakes, each including 1 tablespoon syrup in analysis, OR </t>
  </si>
  <si>
    <t>Reported in Sides/Condiments: 300 servings of 1 packet (tablespoon) of syrup</t>
  </si>
  <si>
    <t>Other Items Nutrient Assessment</t>
  </si>
  <si>
    <t>The section to the far right is entitled “Other items: Sides and Condiments Nutrient Data Entry.”</t>
  </si>
  <si>
    <t>Click the following link: "Click here to go to the calories and saturated fat table for commonly used condiments" to go to a chart listing calories and saturated fat for commonly used condiments, such as margarine and salad dressings.</t>
  </si>
  <si>
    <t xml:space="preserve"> Enter the name of the food item (O1), calories per serving (O2), and saturated fat grams per serving (O3). Use standard rounding procedures to two decimals points.</t>
  </si>
  <si>
    <t>Enter the number of servings of each item offered over the course of the week (O4).</t>
  </si>
  <si>
    <t>For condiments, amounts may be entered based on a per serving basis or in bulk quantities based on weekly usage data. Total calories and saturated fat over the week is equivalent in either method of reporting. (The denominator for determining averages is the total number of MEALS served over the week [total of all numbers recorded in column O4]).</t>
  </si>
  <si>
    <t xml:space="preserve">Condiments Example: </t>
  </si>
  <si>
    <t xml:space="preserve">Item offered: ketchup </t>
  </si>
  <si>
    <t xml:space="preserve">Per Serving Reporting: 256 planned servings of 1 Tablespoon amounts (73 calories, 1.2 grams saturated fat per serving) </t>
  </si>
  <si>
    <t>Bulk Quantity Reporting: 1 planned serving of 1 gallon offered over the week (18,688 calories, 307.2 grams saturated fat)</t>
  </si>
  <si>
    <t>Sodium Portion of Simplified Nutrient Assessment</t>
  </si>
  <si>
    <t>Beginning in SY 2022-23, SFAs must also meet Target 1 for average daily sodium requirements. In the next section of the assessment, below the vegetable subgroup questions, select “Yes” or “No” for each of the first 3 questions. For the question regarding USDA Foods, select the option that best represents the percentage of USDA food vegetables offered during the week.</t>
  </si>
  <si>
    <t>These questions will provide estimates of sodium content to the total weekly vegetable offering- therefore, there is no need to respond to a separate sodium question for each of the vegetable subgroups.</t>
  </si>
  <si>
    <t>Simplified Nutrient Assessment (results)</t>
  </si>
  <si>
    <t>Scroll to the bottom/middle of the screen (past the bottom of the Main Dish and Side/Condiment chart).</t>
  </si>
  <si>
    <t>This section, “Daily Amounts Based on the Average for a 5-day week,” calculates daily average calories and percentage of calories from saturated fat. The values based on the entered menu are in grey boxes. The required range for the menu type is shown in the yellow boxes.</t>
  </si>
  <si>
    <t>If the menu meets requirements, the Assessment box turns Green. If the menu is within 25 calories of the required calorie range, or within half a percentage point of the saturated fat limit, the Assessment box turns Yellow. This provides SFAs an opportunity to work with their State as to why the menu is not within the range without an immediate rejection.</t>
  </si>
  <si>
    <t xml:space="preserve"> If calories or saturated fat are beyond the cautionary range, the Assessment box turns Red.</t>
  </si>
  <si>
    <t>Simplified Nutrient Assessment is now complete save this file and submit to the State Agency for review.</t>
  </si>
  <si>
    <t>Simplified Nutrient Assessment for Breakfast, Grades 9-12</t>
  </si>
  <si>
    <t>Click here to go to Optional Serving Size and Fraction Calculators</t>
  </si>
  <si>
    <t>Click here to go to the calories and saturated fat table for commonly used condiments</t>
  </si>
  <si>
    <t>Go to Results</t>
  </si>
  <si>
    <t>Fruit, Milk, and Non-starchy and Starchy Vegetable Nutrient Assessement</t>
  </si>
  <si>
    <t>Other items: Sides and Condiments Nutrient Data Entry</t>
  </si>
  <si>
    <r>
      <t xml:space="preserve">Select the option best representing how each food item is offered throughout the week. Only select one option per food item. 
</t>
    </r>
    <r>
      <rPr>
        <b/>
        <sz val="11"/>
        <color indexed="56"/>
        <rFont val="Calibri"/>
        <family val="2"/>
      </rPr>
      <t>Include fat and sugars used during preparation of the food as well as any additional fats and/or sugars offered with the food item</t>
    </r>
  </si>
  <si>
    <r>
      <t xml:space="preserve">Enter the calories and saturated fat for one serving of the grains and meat/meat alternate offered with this meal, and the number of servings offered during the week. Only include the calories and saturated fat for the grains and meat/meat alternate.  The number of offered servings should include all sites serving the menu type.
</t>
    </r>
    <r>
      <rPr>
        <b/>
        <sz val="11"/>
        <color indexed="56"/>
        <rFont val="Calibri"/>
        <family val="2"/>
      </rPr>
      <t>Use standard rounding procedures to two decimal points</t>
    </r>
  </si>
  <si>
    <r>
      <t xml:space="preserve">Enter the calories and saturated fat for each condiment offered. Also enter the number of servings offered during the week. Do not include fruit or vegetable based dishes.
</t>
    </r>
    <r>
      <rPr>
        <b/>
        <sz val="11"/>
        <color indexed="56"/>
        <rFont val="Calibri"/>
        <family val="2"/>
      </rPr>
      <t>Use standard rounding procedures to two decimal points</t>
    </r>
  </si>
  <si>
    <t>M1</t>
  </si>
  <si>
    <t>M2</t>
  </si>
  <si>
    <t>M3</t>
  </si>
  <si>
    <t>M4</t>
  </si>
  <si>
    <t>M5</t>
  </si>
  <si>
    <t>M6</t>
  </si>
  <si>
    <t>O1</t>
  </si>
  <si>
    <t>O2</t>
  </si>
  <si>
    <t>O3</t>
  </si>
  <si>
    <t>O4</t>
  </si>
  <si>
    <t>O5</t>
  </si>
  <si>
    <t>Cal_serv</t>
  </si>
  <si>
    <t>fat_serv</t>
  </si>
  <si>
    <r>
      <t xml:space="preserve">Meal Name
</t>
    </r>
    <r>
      <rPr>
        <sz val="10"/>
        <color indexed="8"/>
        <rFont val="Calibri"/>
        <family val="2"/>
      </rPr>
      <t>This column is pre-populated with the meal names entered
 on the "All Meals" tab</t>
    </r>
  </si>
  <si>
    <r>
      <t>Grains and Meat/Meat Alternates</t>
    </r>
    <r>
      <rPr>
        <b/>
        <sz val="10"/>
        <color indexed="8"/>
        <rFont val="Calibri"/>
        <family val="2"/>
      </rPr>
      <t xml:space="preserve">
</t>
    </r>
    <r>
      <rPr>
        <sz val="10"/>
        <color indexed="8"/>
        <rFont val="Calibri"/>
        <family val="2"/>
      </rPr>
      <t>The part of the meal associated with the information entered in columns</t>
    </r>
    <r>
      <rPr>
        <b/>
        <sz val="10"/>
        <color indexed="8"/>
        <rFont val="Calibri"/>
        <family val="2"/>
      </rPr>
      <t xml:space="preserve"> M3-M5</t>
    </r>
  </si>
  <si>
    <t>Calories/serving (kcal)</t>
  </si>
  <si>
    <t>Saturated Fat/serving (g)</t>
  </si>
  <si>
    <t>Sodium/ serving (mg)</t>
  </si>
  <si>
    <t>Number of planned servings for the week</t>
  </si>
  <si>
    <t>cal</t>
  </si>
  <si>
    <t>fat</t>
  </si>
  <si>
    <t>sod</t>
  </si>
  <si>
    <t>Condiments</t>
  </si>
  <si>
    <t>Number of offered servings for the week</t>
  </si>
  <si>
    <t>OPTIONAL Tools to Assist in Serving Calculations</t>
  </si>
  <si>
    <t>Fruit (cups)</t>
  </si>
  <si>
    <t>Example: Bagel and cream cheese</t>
  </si>
  <si>
    <t xml:space="preserve">Bagel </t>
  </si>
  <si>
    <t>Example: Ketchup</t>
  </si>
  <si>
    <t>Calories and Saturated Fat Serving Size Calculator (cups)</t>
  </si>
  <si>
    <t>Cups fruit offered over the week:</t>
  </si>
  <si>
    <t>sodium=</t>
  </si>
  <si>
    <t>Enter the number of cups offered:</t>
  </si>
  <si>
    <t>Fruit is offered throughout the week with added fat:</t>
  </si>
  <si>
    <t>Fruit is offered throughout the week with added sugar:</t>
  </si>
  <si>
    <t>avg_day_sod</t>
  </si>
  <si>
    <t>Enter the number of cups in a serving:</t>
  </si>
  <si>
    <t>Less than 30% of the total fruit offerings</t>
  </si>
  <si>
    <t>avg_wk_cal</t>
  </si>
  <si>
    <t>avg_wk_fat</t>
  </si>
  <si>
    <t>Enter the number of calories or sat fat grams/serving (cups):</t>
  </si>
  <si>
    <t>30% to 70% of the total fruit offerings</t>
  </si>
  <si>
    <t>More than 70% of the total fruit offerings</t>
  </si>
  <si>
    <t>avg_day_cal</t>
  </si>
  <si>
    <t>Number of calories or saturated fat/serving (cups) offered:</t>
  </si>
  <si>
    <t>Fruit not offered</t>
  </si>
  <si>
    <t>Calories and Saturated Fat Serving Size Calculator (weight)</t>
  </si>
  <si>
    <t>Enter food item weight offered:</t>
  </si>
  <si>
    <t>Average serving size:</t>
  </si>
  <si>
    <t>Total weekly servings:</t>
  </si>
  <si>
    <t>Enter food item weight in a serving:</t>
  </si>
  <si>
    <t>What two types of milk are offered most during the week?</t>
  </si>
  <si>
    <t>Enter the number of calories or sat fat grams/serving:</t>
  </si>
  <si>
    <t>Nonfat unflavored &amp; nonfat flavored</t>
  </si>
  <si>
    <t>Nonfat unflavored &amp; low-fat (1%) unflavored</t>
  </si>
  <si>
    <t>avg_day_fat</t>
  </si>
  <si>
    <t>Number of calories or saturated fat
 (weight offered):</t>
  </si>
  <si>
    <t>Low-fat (1%) unflavored &amp; nonfat flavored</t>
  </si>
  <si>
    <t>Milk not offered</t>
  </si>
  <si>
    <r>
      <rPr>
        <b/>
        <sz val="12"/>
        <color theme="10"/>
        <rFont val="Calibri"/>
        <family val="2"/>
      </rPr>
      <t xml:space="preserve">                          </t>
    </r>
    <r>
      <rPr>
        <b/>
        <u/>
        <sz val="12"/>
        <color theme="10"/>
        <rFont val="Calibri"/>
        <family val="2"/>
      </rPr>
      <t>Non-Starchy and Starchy Vegetables</t>
    </r>
  </si>
  <si>
    <t>Go Back to Assessment</t>
  </si>
  <si>
    <t>For the following two sections please indicate how each type of vegetable is offered throughout the week</t>
  </si>
  <si>
    <t>Non-Starchy Vegetables</t>
  </si>
  <si>
    <t>Cups of non-starchy vegetables offered over the week</t>
  </si>
  <si>
    <t>Non-starchy vegetables are offered throughout the week with added fat:</t>
  </si>
  <si>
    <t>avg_day_sod=</t>
  </si>
  <si>
    <t>Calories and Saturated Fat for Commonly Used Condiments</t>
  </si>
  <si>
    <t>Less than 30% of the total non starchy offerings</t>
  </si>
  <si>
    <t>Cal_wk</t>
  </si>
  <si>
    <t>fat_wk</t>
  </si>
  <si>
    <t>Source of Fat</t>
  </si>
  <si>
    <t>Calories (kcal)</t>
  </si>
  <si>
    <t>Saturated Fat (gm)</t>
  </si>
  <si>
    <t>Sodium (Na)</t>
  </si>
  <si>
    <t>30% to 70% of the total non starchy offerings</t>
  </si>
  <si>
    <t>Butter (2tsp)</t>
  </si>
  <si>
    <t>More than 70% of the total non starchy offerings</t>
  </si>
  <si>
    <t>Margarine (2tsp)</t>
  </si>
  <si>
    <t>Margarine (stick)</t>
  </si>
  <si>
    <t>Non starchy vegetables not offered</t>
  </si>
  <si>
    <t>Heavy cream (2 Tbsp)</t>
  </si>
  <si>
    <t xml:space="preserve">                              Starchy vegetables</t>
  </si>
  <si>
    <t>Ranch dressing, regular (1 Tbsp)</t>
  </si>
  <si>
    <t>Cups of starchy vegetables offered over the week</t>
  </si>
  <si>
    <t>Ranch dressing, reduced fat (1 Tbsp)</t>
  </si>
  <si>
    <t>Starchy vegetables are offered throughout the week with added fat:</t>
  </si>
  <si>
    <t>Italian dressing, regular (1 Tbsp)</t>
  </si>
  <si>
    <t>Less than 30% of the total starchy offerings</t>
  </si>
  <si>
    <t>Italian dressing, reduced fat (1 Tbsp)</t>
  </si>
  <si>
    <t>30% to 70% of the total starchy offerings</t>
  </si>
  <si>
    <t>Mayonnaise (1 Tbsp)</t>
  </si>
  <si>
    <t>More than 70% of the total starchy offerings</t>
  </si>
  <si>
    <t>Ketchup (9gm packet)</t>
  </si>
  <si>
    <t>Starchy vegetables not offered</t>
  </si>
  <si>
    <t>Honey (1 Tbsp)</t>
  </si>
  <si>
    <t>Maple syrup (2 Tbsp)</t>
  </si>
  <si>
    <t>Mustard (5gm packet)</t>
  </si>
  <si>
    <t>Vegetable Sodium Assessment Questions
**Only complete if vegetables are offered**</t>
  </si>
  <si>
    <t xml:space="preserve">If you offer vegetables during the week at breakfast, select "Yes" or "No" for each question regarding sodium usage in vegetables. </t>
  </si>
  <si>
    <t>Total veg</t>
  </si>
  <si>
    <t>Question</t>
  </si>
  <si>
    <t>Yes</t>
  </si>
  <si>
    <t>No</t>
  </si>
  <si>
    <t>Total starchy</t>
  </si>
  <si>
    <t>1. Do you serve fresh vegetables two or more days per week?</t>
  </si>
  <si>
    <r>
      <t xml:space="preserve">2. Do you offer fried potatoes less than two days per week?
</t>
    </r>
    <r>
      <rPr>
        <sz val="10"/>
        <color indexed="8"/>
        <rFont val="Calibri"/>
        <family val="2"/>
      </rPr>
      <t xml:space="preserve"> (select "No" if you offer MORE than two days)</t>
    </r>
  </si>
  <si>
    <t>3. Do you often or always offer low or no-sodium varieties of canned vegetables?</t>
  </si>
  <si>
    <t>Select the option that best represent the percentage of USDA food vegetables offered during the week</t>
  </si>
  <si>
    <t>Less than 50% of the vegetables are from USDA foods</t>
  </si>
  <si>
    <t>50% or more of the vegetables offered during the week are USDA foods</t>
  </si>
  <si>
    <t>4. What percentage of vegetables offered each week are USDA foods items?</t>
  </si>
  <si>
    <t>Once all questions have been answered for fruits, milk, non-starchy and starchy vegetables, scroll to the top and begin the "Main Dish Simplified Nutrient Data Entry" section and the "Other items" data entry section.</t>
  </si>
  <si>
    <t>Total adds</t>
  </si>
  <si>
    <t>Daily Amounts Based on the Average for a 5-day week</t>
  </si>
  <si>
    <t>Nutrient</t>
  </si>
  <si>
    <t>Measure</t>
  </si>
  <si>
    <t>Required Range</t>
  </si>
  <si>
    <t>Assessment</t>
  </si>
  <si>
    <t>Calories</t>
  </si>
  <si>
    <t>Daily Average</t>
  </si>
  <si>
    <t>450-600 kcal</t>
  </si>
  <si>
    <t>Saturated Fat</t>
  </si>
  <si>
    <t>Percent of Calories</t>
  </si>
  <si>
    <t>Less than 10% of total calories</t>
  </si>
  <si>
    <t>Sodium</t>
  </si>
  <si>
    <t>Less than or equal to 640 mg</t>
  </si>
  <si>
    <t>Total_avg_daily for F,M,V</t>
  </si>
  <si>
    <t>Cal</t>
  </si>
  <si>
    <t>sat fat</t>
  </si>
  <si>
    <t>Num_servings</t>
  </si>
  <si>
    <t>Total cal</t>
  </si>
  <si>
    <t>Total fat</t>
  </si>
  <si>
    <t>sodium</t>
  </si>
  <si>
    <t>Comments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</si>
</sst>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6" x14ac:knownFonts="1">
    <font>
      <sz val="11"/>
      <color theme="1"/>
      <name val="Calibri"/>
      <family val="2"/>
      <scheme val="minor"/>
    </font>
    <font>
      <b/>
      <sz val="11"/>
      <color indexed="8"/>
      <name val="Calibri"/>
      <family val="2"/>
    </font>
    <font>
      <b/>
      <sz val="12"/>
      <color indexed="8"/>
      <name val="Calibri"/>
      <family val="2"/>
    </font>
    <font>
      <i/>
      <sz val="11"/>
      <color indexed="8"/>
      <name val="Calibri"/>
      <family val="2"/>
    </font>
    <font>
      <b/>
      <i/>
      <sz val="12"/>
      <color indexed="8"/>
      <name val="Calibri"/>
      <family val="2"/>
    </font>
    <font>
      <b/>
      <sz val="11"/>
      <name val="Calibri"/>
      <family val="2"/>
    </font>
    <font>
      <sz val="12"/>
      <color indexed="8"/>
      <name val="Calibri"/>
      <family val="2"/>
    </font>
    <font>
      <i/>
      <sz val="11"/>
      <name val="Calibri"/>
      <family val="2"/>
    </font>
    <font>
      <sz val="12"/>
      <color indexed="8"/>
      <name val="Times New Roman"/>
      <family val="1"/>
    </font>
    <font>
      <b/>
      <sz val="12"/>
      <name val="Times New Roman"/>
      <family val="1"/>
    </font>
    <font>
      <sz val="12"/>
      <name val="Times New Roman"/>
      <family val="1"/>
    </font>
    <font>
      <b/>
      <sz val="12"/>
      <color indexed="8"/>
      <name val="Times New Roman"/>
      <family val="1"/>
    </font>
    <font>
      <b/>
      <sz val="12"/>
      <color indexed="56"/>
      <name val="Calibri"/>
      <family val="2"/>
    </font>
    <font>
      <b/>
      <sz val="12"/>
      <color indexed="10"/>
      <name val="Calibri"/>
      <family val="2"/>
    </font>
    <font>
      <b/>
      <sz val="12"/>
      <color indexed="17"/>
      <name val="Calibri"/>
      <family val="2"/>
    </font>
    <font>
      <i/>
      <sz val="12"/>
      <color indexed="8"/>
      <name val="Calibri"/>
      <family val="2"/>
    </font>
    <font>
      <i/>
      <sz val="12"/>
      <color indexed="10"/>
      <name val="Calibri"/>
      <family val="2"/>
    </font>
    <font>
      <b/>
      <sz val="11"/>
      <color indexed="56"/>
      <name val="Calibri"/>
      <family val="2"/>
    </font>
    <font>
      <sz val="10"/>
      <color indexed="8"/>
      <name val="Calibri"/>
      <family val="2"/>
    </font>
    <font>
      <b/>
      <sz val="10"/>
      <color indexed="8"/>
      <name val="Calibri"/>
      <family val="2"/>
    </font>
    <font>
      <b/>
      <sz val="12"/>
      <name val="Calibri"/>
      <family val="2"/>
    </font>
    <font>
      <sz val="11"/>
      <color theme="1"/>
      <name val="Calibri"/>
      <family val="2"/>
      <scheme val="minor"/>
    </font>
    <font>
      <b/>
      <sz val="11"/>
      <color theme="3"/>
      <name val="Calibri"/>
      <family val="2"/>
      <scheme val="minor"/>
    </font>
    <font>
      <u/>
      <sz val="9.25"/>
      <color theme="10"/>
      <name val="Calibri"/>
      <family val="2"/>
    </font>
    <font>
      <b/>
      <sz val="11"/>
      <color theme="1"/>
      <name val="Calibri"/>
      <family val="2"/>
      <scheme val="minor"/>
    </font>
    <font>
      <sz val="11"/>
      <color rgb="FFFF0000"/>
      <name val="Calibri"/>
      <family val="2"/>
      <scheme val="minor"/>
    </font>
    <font>
      <b/>
      <sz val="12"/>
      <color theme="1"/>
      <name val="Calibri"/>
      <family val="2"/>
      <scheme val="minor"/>
    </font>
    <font>
      <b/>
      <i/>
      <sz val="12"/>
      <color theme="1"/>
      <name val="Calibri"/>
      <family val="2"/>
      <scheme val="minor"/>
    </font>
    <font>
      <sz val="12"/>
      <name val="Calibri"/>
      <family val="2"/>
      <scheme val="minor"/>
    </font>
    <font>
      <b/>
      <u/>
      <sz val="16"/>
      <color theme="1"/>
      <name val="Times New Roman"/>
      <family val="1"/>
    </font>
    <font>
      <sz val="12"/>
      <color theme="1"/>
      <name val="Times New Roman"/>
      <family val="1"/>
    </font>
    <font>
      <b/>
      <sz val="12"/>
      <color theme="1"/>
      <name val="Times New Roman"/>
      <family val="1"/>
    </font>
    <font>
      <b/>
      <u/>
      <sz val="12"/>
      <color theme="1"/>
      <name val="Times New Roman"/>
      <family val="1"/>
    </font>
    <font>
      <i/>
      <u/>
      <sz val="12"/>
      <color theme="1"/>
      <name val="Times New Roman"/>
      <family val="1"/>
    </font>
    <font>
      <u/>
      <sz val="12"/>
      <color theme="10"/>
      <name val="Calibri"/>
      <family val="2"/>
    </font>
    <font>
      <i/>
      <sz val="12"/>
      <color theme="1"/>
      <name val="Times New Roman"/>
      <family val="1"/>
    </font>
    <font>
      <b/>
      <u/>
      <sz val="12"/>
      <color theme="10"/>
      <name val="Calibri"/>
      <family val="2"/>
    </font>
    <font>
      <b/>
      <sz val="11"/>
      <color indexed="8"/>
      <name val="Calibri"/>
      <family val="2"/>
      <scheme val="minor"/>
    </font>
    <font>
      <b/>
      <sz val="14"/>
      <color theme="1"/>
      <name val="Calibri"/>
      <family val="2"/>
      <scheme val="minor"/>
    </font>
    <font>
      <b/>
      <i/>
      <sz val="14"/>
      <color theme="1"/>
      <name val="Times New Roman"/>
      <family val="1"/>
    </font>
    <font>
      <b/>
      <sz val="10"/>
      <color theme="1"/>
      <name val="Calibri"/>
      <family val="2"/>
      <scheme val="minor"/>
    </font>
    <font>
      <sz val="11"/>
      <color theme="0" tint="-0.499984740745262"/>
      <name val="Calibri"/>
      <family val="2"/>
      <scheme val="minor"/>
    </font>
    <font>
      <sz val="12"/>
      <color theme="1"/>
      <name val="Calibri"/>
      <family val="2"/>
      <scheme val="minor"/>
    </font>
    <font>
      <b/>
      <sz val="11"/>
      <color rgb="FF000000"/>
      <name val="Calibri"/>
      <family val="2"/>
      <scheme val="minor"/>
    </font>
    <font>
      <sz val="11"/>
      <color rgb="FF000000"/>
      <name val="Calibri"/>
      <family val="2"/>
      <scheme val="minor"/>
    </font>
    <font>
      <u/>
      <sz val="11"/>
      <color rgb="FF1818A8"/>
      <name val="Calibri"/>
      <family val="2"/>
    </font>
    <font>
      <b/>
      <sz val="11"/>
      <color theme="6" tint="-0.499984740745262"/>
      <name val="Calibri"/>
      <family val="2"/>
      <scheme val="minor"/>
    </font>
    <font>
      <b/>
      <i/>
      <sz val="12"/>
      <name val="Calibri"/>
      <family val="2"/>
      <scheme val="minor"/>
    </font>
    <font>
      <i/>
      <sz val="11"/>
      <color theme="0" tint="-0.499984740745262"/>
      <name val="Calibri"/>
      <family val="2"/>
      <scheme val="minor"/>
    </font>
    <font>
      <sz val="11"/>
      <name val="Calibri"/>
      <family val="2"/>
      <scheme val="minor"/>
    </font>
    <font>
      <b/>
      <sz val="11"/>
      <name val="Calibri"/>
      <family val="2"/>
      <scheme val="minor"/>
    </font>
    <font>
      <i/>
      <sz val="11"/>
      <color theme="1"/>
      <name val="Calibri"/>
      <family val="2"/>
      <scheme val="minor"/>
    </font>
    <font>
      <b/>
      <i/>
      <sz val="11"/>
      <color theme="1"/>
      <name val="Calibri"/>
      <family val="2"/>
      <scheme val="minor"/>
    </font>
    <font>
      <b/>
      <sz val="14"/>
      <color theme="1"/>
      <name val="Times New Roman"/>
      <family val="1"/>
    </font>
    <font>
      <b/>
      <sz val="12"/>
      <color theme="10"/>
      <name val="Calibri"/>
      <family val="2"/>
    </font>
    <font>
      <b/>
      <sz val="14"/>
      <name val="Times New Roman"/>
      <family val="1"/>
    </font>
  </fonts>
  <fills count="27">
    <fill>
      <patternFill patternType="none"/>
    </fill>
    <fill>
      <patternFill patternType="gray125"/>
    </fill>
    <fill>
      <patternFill patternType="solid">
        <fgColor theme="7" tint="0.59999389629810485"/>
        <bgColor indexed="65"/>
      </patternFill>
    </fill>
    <fill>
      <patternFill patternType="solid">
        <fgColor rgb="FFFFFFCC"/>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7"/>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theme="7" tint="0.39997558519241921"/>
        <bgColor indexed="64"/>
      </patternFill>
    </fill>
  </fills>
  <borders count="86">
    <border>
      <left/>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bottom style="thin">
        <color theme="0" tint="-0.499984740745262"/>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23" fillId="0" borderId="0" applyNumberFormat="0" applyFill="0" applyBorder="0" applyAlignment="0" applyProtection="0">
      <alignment vertical="top"/>
      <protection locked="0"/>
    </xf>
    <xf numFmtId="9" fontId="21" fillId="0" borderId="0" applyFont="0" applyFill="0" applyBorder="0" applyAlignment="0" applyProtection="0"/>
  </cellStyleXfs>
  <cellXfs count="749">
    <xf numFmtId="0" fontId="0" fillId="0" borderId="0" xfId="0"/>
    <xf numFmtId="12" fontId="0" fillId="0" borderId="0" xfId="0" applyNumberFormat="1"/>
    <xf numFmtId="12" fontId="0" fillId="0" borderId="0" xfId="0" applyNumberFormat="1" applyAlignment="1">
      <alignment horizontal="right"/>
    </xf>
    <xf numFmtId="0" fontId="0" fillId="0" borderId="0" xfId="0" applyProtection="1">
      <protection locked="0"/>
    </xf>
    <xf numFmtId="0" fontId="0" fillId="0" borderId="1" xfId="0" applyBorder="1" applyProtection="1">
      <protection locked="0"/>
    </xf>
    <xf numFmtId="0" fontId="0" fillId="0" borderId="2" xfId="0" applyBorder="1" applyProtection="1">
      <protection locked="0"/>
    </xf>
    <xf numFmtId="0" fontId="0" fillId="3" borderId="3" xfId="0" applyFill="1" applyBorder="1" applyAlignment="1" applyProtection="1">
      <alignment horizontal="center" vertical="center"/>
      <protection hidden="1"/>
    </xf>
    <xf numFmtId="0" fontId="0" fillId="0" borderId="0" xfId="0" applyProtection="1">
      <protection hidden="1"/>
    </xf>
    <xf numFmtId="0" fontId="26" fillId="0" borderId="0" xfId="0" applyFont="1" applyProtection="1">
      <protection hidden="1"/>
    </xf>
    <xf numFmtId="12" fontId="0" fillId="0" borderId="0" xfId="0" applyNumberFormat="1" applyAlignment="1" applyProtection="1">
      <alignment horizontal="center"/>
      <protection hidden="1"/>
    </xf>
    <xf numFmtId="0" fontId="26" fillId="0" borderId="0" xfId="0" applyFont="1" applyAlignment="1" applyProtection="1">
      <alignment horizontal="center" vertical="center" wrapText="1"/>
      <protection hidden="1"/>
    </xf>
    <xf numFmtId="1" fontId="0" fillId="0" borderId="0" xfId="0" applyNumberFormat="1" applyAlignment="1" applyProtection="1">
      <alignment horizontal="center"/>
      <protection hidden="1"/>
    </xf>
    <xf numFmtId="0" fontId="26" fillId="4" borderId="4" xfId="0" applyFont="1" applyFill="1" applyBorder="1" applyAlignment="1" applyProtection="1">
      <alignment horizontal="center" vertical="center"/>
      <protection hidden="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10" fillId="5" borderId="7" xfId="0" applyFont="1" applyFill="1" applyBorder="1" applyAlignment="1">
      <alignment horizontal="center" wrapText="1"/>
    </xf>
    <xf numFmtId="0" fontId="24" fillId="4" borderId="8" xfId="0" applyFont="1" applyFill="1" applyBorder="1" applyAlignment="1" applyProtection="1">
      <alignment horizontal="center" wrapText="1"/>
      <protection hidden="1"/>
    </xf>
    <xf numFmtId="0" fontId="26" fillId="6" borderId="9" xfId="0" applyFont="1" applyFill="1" applyBorder="1" applyAlignment="1">
      <alignment horizontal="center" vertical="center" wrapText="1"/>
    </xf>
    <xf numFmtId="0" fontId="27" fillId="0" borderId="0" xfId="0" applyFont="1" applyAlignment="1">
      <alignment horizontal="center" vertical="center"/>
    </xf>
    <xf numFmtId="0" fontId="26" fillId="7" borderId="10" xfId="0" applyFont="1" applyFill="1" applyBorder="1" applyAlignment="1">
      <alignment vertical="center"/>
    </xf>
    <xf numFmtId="0" fontId="26" fillId="7" borderId="2" xfId="0" applyFont="1" applyFill="1" applyBorder="1" applyAlignment="1">
      <alignment vertical="center"/>
    </xf>
    <xf numFmtId="0" fontId="26" fillId="7" borderId="11" xfId="0" applyFont="1" applyFill="1" applyBorder="1" applyAlignment="1">
      <alignment vertical="center"/>
    </xf>
    <xf numFmtId="0" fontId="0" fillId="8" borderId="12" xfId="0" applyFill="1" applyBorder="1" applyAlignment="1">
      <alignment vertical="center" wrapText="1"/>
    </xf>
    <xf numFmtId="0" fontId="0" fillId="8" borderId="13" xfId="0" applyFill="1" applyBorder="1" applyAlignment="1">
      <alignment vertical="center" wrapText="1"/>
    </xf>
    <xf numFmtId="0" fontId="0" fillId="8" borderId="14" xfId="0" applyFill="1" applyBorder="1" applyAlignment="1">
      <alignment vertical="center" wrapText="1"/>
    </xf>
    <xf numFmtId="0" fontId="0" fillId="8" borderId="15" xfId="0" applyFill="1" applyBorder="1" applyAlignment="1">
      <alignment vertical="center" wrapText="1"/>
    </xf>
    <xf numFmtId="0" fontId="0" fillId="8" borderId="16" xfId="0" applyFill="1" applyBorder="1" applyAlignment="1">
      <alignment vertical="center" wrapText="1"/>
    </xf>
    <xf numFmtId="0" fontId="0" fillId="8" borderId="17" xfId="0" applyFill="1" applyBorder="1" applyAlignment="1">
      <alignment vertical="center" wrapText="1"/>
    </xf>
    <xf numFmtId="0" fontId="0" fillId="8" borderId="2" xfId="0" applyFill="1" applyBorder="1" applyAlignment="1">
      <alignment vertical="center" wrapText="1"/>
    </xf>
    <xf numFmtId="0" fontId="0" fillId="8" borderId="11" xfId="0" applyFill="1" applyBorder="1" applyAlignment="1">
      <alignment vertical="center" wrapText="1"/>
    </xf>
    <xf numFmtId="0" fontId="0" fillId="9" borderId="18" xfId="0" applyFill="1" applyBorder="1" applyProtection="1">
      <protection locked="0"/>
    </xf>
    <xf numFmtId="0" fontId="0" fillId="9" borderId="19" xfId="0" applyFill="1" applyBorder="1" applyProtection="1">
      <protection locked="0"/>
    </xf>
    <xf numFmtId="0" fontId="28" fillId="0" borderId="6" xfId="0" applyFont="1" applyBorder="1" applyProtection="1">
      <protection locked="0"/>
    </xf>
    <xf numFmtId="0" fontId="28" fillId="9" borderId="19" xfId="0" applyFont="1" applyFill="1" applyBorder="1" applyProtection="1">
      <protection locked="0"/>
    </xf>
    <xf numFmtId="0" fontId="0" fillId="0" borderId="6" xfId="0" applyBorder="1" applyProtection="1">
      <protection locked="0"/>
    </xf>
    <xf numFmtId="0" fontId="0" fillId="0" borderId="20" xfId="0" applyBorder="1" applyProtection="1">
      <protection locked="0"/>
    </xf>
    <xf numFmtId="0" fontId="0" fillId="5" borderId="0" xfId="0" applyFill="1"/>
    <xf numFmtId="0" fontId="0" fillId="5" borderId="2" xfId="0" applyFill="1" applyBorder="1"/>
    <xf numFmtId="0" fontId="0" fillId="0" borderId="0" xfId="0" applyAlignment="1">
      <alignment wrapText="1"/>
    </xf>
    <xf numFmtId="0" fontId="29" fillId="0" borderId="0" xfId="0" applyFont="1" applyAlignment="1">
      <alignment horizontal="center" wrapText="1"/>
    </xf>
    <xf numFmtId="0" fontId="30" fillId="0" borderId="0" xfId="0" applyFont="1" applyAlignment="1">
      <alignment wrapText="1"/>
    </xf>
    <xf numFmtId="0" fontId="31" fillId="10" borderId="21" xfId="0" applyFont="1" applyFill="1" applyBorder="1" applyAlignment="1">
      <alignment horizontal="center" wrapText="1"/>
    </xf>
    <xf numFmtId="0" fontId="30" fillId="10" borderId="21" xfId="0" applyFont="1" applyFill="1" applyBorder="1" applyAlignment="1">
      <alignment horizontal="center" wrapText="1"/>
    </xf>
    <xf numFmtId="0" fontId="30" fillId="11" borderId="21" xfId="0" applyFont="1" applyFill="1" applyBorder="1" applyAlignment="1">
      <alignment horizontal="center" wrapText="1"/>
    </xf>
    <xf numFmtId="0" fontId="30" fillId="5" borderId="21" xfId="0" applyFont="1" applyFill="1" applyBorder="1" applyAlignment="1">
      <alignment horizontal="center" wrapText="1"/>
    </xf>
    <xf numFmtId="0" fontId="32" fillId="5" borderId="22" xfId="0" applyFont="1" applyFill="1" applyBorder="1" applyAlignment="1">
      <alignment horizontal="center" wrapText="1"/>
    </xf>
    <xf numFmtId="0" fontId="33" fillId="5" borderId="21" xfId="0" applyFont="1" applyFill="1" applyBorder="1" applyAlignment="1">
      <alignment horizontal="center" wrapText="1"/>
    </xf>
    <xf numFmtId="0" fontId="34" fillId="5" borderId="21" xfId="1" applyFont="1" applyFill="1" applyBorder="1" applyAlignment="1" applyProtection="1">
      <alignment horizontal="center" wrapText="1"/>
      <protection locked="0"/>
    </xf>
    <xf numFmtId="0" fontId="30" fillId="5" borderId="21" xfId="0" applyFont="1" applyFill="1" applyBorder="1" applyAlignment="1">
      <alignment horizontal="center" vertical="center" wrapText="1"/>
    </xf>
    <xf numFmtId="0" fontId="35" fillId="5" borderId="7" xfId="0" applyFont="1" applyFill="1" applyBorder="1" applyAlignment="1">
      <alignment horizontal="center" wrapText="1"/>
    </xf>
    <xf numFmtId="0" fontId="30" fillId="5" borderId="7" xfId="0" applyFont="1" applyFill="1" applyBorder="1" applyAlignment="1">
      <alignment horizontal="center" vertical="center" wrapText="1"/>
    </xf>
    <xf numFmtId="0" fontId="31" fillId="12" borderId="21" xfId="0" applyFont="1" applyFill="1" applyBorder="1" applyAlignment="1">
      <alignment horizontal="center" vertical="center" wrapText="1"/>
    </xf>
    <xf numFmtId="0" fontId="30" fillId="5" borderId="84" xfId="0" applyFont="1" applyFill="1" applyBorder="1" applyAlignment="1">
      <alignment horizontal="center" wrapText="1"/>
    </xf>
    <xf numFmtId="0" fontId="30" fillId="0" borderId="0" xfId="0" applyFont="1" applyAlignment="1">
      <alignment horizontal="center" wrapText="1"/>
    </xf>
    <xf numFmtId="0" fontId="31" fillId="0" borderId="0" xfId="0" applyFont="1" applyAlignment="1">
      <alignment wrapText="1"/>
    </xf>
    <xf numFmtId="0" fontId="32" fillId="0" borderId="0" xfId="0" applyFont="1" applyAlignment="1">
      <alignment horizontal="center" wrapText="1"/>
    </xf>
    <xf numFmtId="0" fontId="31" fillId="0" borderId="0" xfId="0" applyFont="1" applyAlignment="1">
      <alignment horizontal="center" vertical="center" wrapText="1"/>
    </xf>
    <xf numFmtId="0" fontId="33" fillId="0" borderId="0" xfId="0" applyFont="1" applyAlignment="1">
      <alignment horizontal="center" wrapText="1"/>
    </xf>
    <xf numFmtId="0" fontId="34" fillId="0" borderId="0" xfId="1" applyFont="1" applyFill="1" applyBorder="1" applyAlignment="1" applyProtection="1">
      <alignment horizontal="center" wrapText="1"/>
      <protection locked="0"/>
    </xf>
    <xf numFmtId="0" fontId="30" fillId="0" borderId="0" xfId="0" applyFont="1" applyAlignment="1">
      <alignment horizontal="center" vertical="center" wrapText="1"/>
    </xf>
    <xf numFmtId="0" fontId="35" fillId="0" borderId="0" xfId="0" applyFont="1" applyAlignment="1">
      <alignment horizontal="center" wrapText="1"/>
    </xf>
    <xf numFmtId="0" fontId="36" fillId="0" borderId="0" xfId="1" applyFont="1" applyFill="1" applyBorder="1" applyAlignment="1" applyProtection="1">
      <alignment horizontal="center" wrapText="1"/>
    </xf>
    <xf numFmtId="0" fontId="36" fillId="0" borderId="0" xfId="1" applyFont="1" applyFill="1" applyBorder="1" applyAlignment="1" applyProtection="1">
      <alignment horizontal="center" wrapText="1"/>
      <protection locked="0"/>
    </xf>
    <xf numFmtId="0" fontId="31" fillId="0" borderId="0" xfId="0" applyFont="1" applyAlignment="1">
      <alignment horizontal="center" wrapText="1"/>
    </xf>
    <xf numFmtId="0" fontId="9" fillId="0" borderId="0" xfId="0" applyFont="1" applyAlignment="1">
      <alignment wrapText="1"/>
    </xf>
    <xf numFmtId="0" fontId="10" fillId="0" borderId="0" xfId="0" applyFont="1" applyAlignment="1">
      <alignment horizontal="center" wrapText="1"/>
    </xf>
    <xf numFmtId="0" fontId="10" fillId="0" borderId="0" xfId="0" applyFont="1" applyAlignment="1">
      <alignment wrapText="1"/>
    </xf>
    <xf numFmtId="0" fontId="30" fillId="5" borderId="7" xfId="0" applyFont="1" applyFill="1" applyBorder="1" applyAlignment="1">
      <alignment horizontal="center" wrapText="1"/>
    </xf>
    <xf numFmtId="0" fontId="31" fillId="10" borderId="22" xfId="0" applyFont="1" applyFill="1" applyBorder="1" applyAlignment="1">
      <alignment horizontal="center" wrapText="1"/>
    </xf>
    <xf numFmtId="0" fontId="0" fillId="0" borderId="23" xfId="0" applyBorder="1" applyAlignment="1" applyProtection="1">
      <alignment horizontal="center"/>
      <protection locked="0"/>
    </xf>
    <xf numFmtId="2" fontId="0" fillId="0" borderId="24" xfId="0" applyNumberFormat="1" applyBorder="1" applyAlignment="1" applyProtection="1">
      <alignment horizontal="center" vertical="center"/>
      <protection locked="0"/>
    </xf>
    <xf numFmtId="0" fontId="0" fillId="0" borderId="25" xfId="0" applyBorder="1"/>
    <xf numFmtId="0" fontId="10" fillId="5" borderId="21" xfId="0" applyFont="1" applyFill="1" applyBorder="1" applyAlignment="1">
      <alignment horizontal="center" wrapText="1"/>
    </xf>
    <xf numFmtId="0" fontId="36" fillId="5" borderId="22" xfId="1" applyFont="1" applyFill="1" applyBorder="1" applyAlignment="1" applyProtection="1">
      <alignment horizontal="center" wrapText="1"/>
      <protection locked="0"/>
    </xf>
    <xf numFmtId="0" fontId="0" fillId="0" borderId="26" xfId="0" applyBorder="1"/>
    <xf numFmtId="0" fontId="0" fillId="0" borderId="26" xfId="0" applyBorder="1" applyProtection="1">
      <protection locked="0"/>
    </xf>
    <xf numFmtId="0" fontId="27" fillId="0" borderId="0" xfId="0" applyFont="1" applyAlignment="1">
      <alignment horizontal="center" vertical="center" wrapText="1"/>
    </xf>
    <xf numFmtId="0" fontId="0" fillId="0" borderId="27" xfId="0" applyBorder="1" applyProtection="1">
      <protection locked="0"/>
    </xf>
    <xf numFmtId="0" fontId="0" fillId="0" borderId="28" xfId="0" applyBorder="1" applyProtection="1">
      <protection locked="0"/>
    </xf>
    <xf numFmtId="0" fontId="24" fillId="0" borderId="6" xfId="0" applyFont="1" applyBorder="1" applyAlignment="1" applyProtection="1">
      <alignment horizontal="center" vertical="center"/>
      <protection locked="0"/>
    </xf>
    <xf numFmtId="0" fontId="37" fillId="0" borderId="6" xfId="0" applyFont="1" applyBorder="1" applyAlignment="1" applyProtection="1">
      <alignment horizontal="center" vertical="center"/>
      <protection locked="0"/>
    </xf>
    <xf numFmtId="0" fontId="0" fillId="0" borderId="23" xfId="0" applyBorder="1"/>
    <xf numFmtId="12" fontId="0" fillId="0" borderId="24" xfId="0" applyNumberFormat="1" applyBorder="1" applyAlignment="1" applyProtection="1">
      <alignment horizontal="center"/>
      <protection hidden="1"/>
    </xf>
    <xf numFmtId="0" fontId="26" fillId="8" borderId="2" xfId="0" applyFont="1" applyFill="1" applyBorder="1" applyAlignment="1">
      <alignment vertical="center" wrapText="1"/>
    </xf>
    <xf numFmtId="2" fontId="0" fillId="3" borderId="29" xfId="0" applyNumberFormat="1" applyFill="1" applyBorder="1" applyAlignment="1" applyProtection="1">
      <alignment horizontal="center"/>
      <protection hidden="1"/>
    </xf>
    <xf numFmtId="0" fontId="26" fillId="0" borderId="0" xfId="0" applyFont="1"/>
    <xf numFmtId="0" fontId="31" fillId="5" borderId="21" xfId="0" applyFont="1" applyFill="1" applyBorder="1" applyAlignment="1">
      <alignment horizontal="center" wrapText="1"/>
    </xf>
    <xf numFmtId="0" fontId="8" fillId="11" borderId="21" xfId="0" applyFont="1" applyFill="1" applyBorder="1" applyAlignment="1">
      <alignment horizontal="center" wrapText="1"/>
    </xf>
    <xf numFmtId="0" fontId="24" fillId="4" borderId="30" xfId="0" applyFont="1" applyFill="1" applyBorder="1" applyAlignment="1" applyProtection="1">
      <alignment horizontal="center" vertical="center" wrapText="1"/>
      <protection hidden="1"/>
    </xf>
    <xf numFmtId="0" fontId="30" fillId="0" borderId="31" xfId="0" applyFont="1" applyBorder="1" applyAlignment="1">
      <alignment horizontal="center" wrapText="1"/>
    </xf>
    <xf numFmtId="0" fontId="36" fillId="3" borderId="22" xfId="1" applyFont="1" applyFill="1" applyBorder="1" applyAlignment="1" applyProtection="1">
      <alignment horizontal="center" wrapText="1"/>
      <protection locked="0"/>
    </xf>
    <xf numFmtId="0" fontId="30" fillId="3" borderId="21" xfId="0" applyFont="1" applyFill="1" applyBorder="1" applyAlignment="1">
      <alignment horizontal="center" wrapText="1"/>
    </xf>
    <xf numFmtId="0" fontId="8" fillId="3" borderId="21" xfId="0" applyFont="1" applyFill="1" applyBorder="1" applyAlignment="1">
      <alignment horizontal="center" wrapText="1"/>
    </xf>
    <xf numFmtId="0" fontId="30" fillId="3" borderId="7" xfId="0" applyFont="1" applyFill="1" applyBorder="1" applyAlignment="1">
      <alignment horizontal="center" wrapText="1"/>
    </xf>
    <xf numFmtId="0" fontId="35" fillId="0" borderId="0" xfId="0" applyFont="1" applyAlignment="1">
      <alignment horizontal="center" vertical="center" wrapText="1"/>
    </xf>
    <xf numFmtId="0" fontId="26" fillId="0" borderId="0" xfId="0" applyFont="1" applyProtection="1">
      <protection locked="0"/>
    </xf>
    <xf numFmtId="0" fontId="27" fillId="0" borderId="0" xfId="0" applyFont="1" applyAlignment="1" applyProtection="1">
      <alignment vertical="center" wrapText="1"/>
      <protection locked="0"/>
    </xf>
    <xf numFmtId="0" fontId="38" fillId="0" borderId="0" xfId="0" applyFont="1" applyAlignment="1" applyProtection="1">
      <alignment wrapText="1"/>
      <protection locked="0"/>
    </xf>
    <xf numFmtId="12" fontId="0" fillId="0" borderId="32" xfId="0" applyNumberFormat="1" applyBorder="1" applyAlignment="1" applyProtection="1">
      <alignment horizontal="center" vertical="center"/>
      <protection locked="0"/>
    </xf>
    <xf numFmtId="0" fontId="31" fillId="11" borderId="21" xfId="0" applyFont="1" applyFill="1" applyBorder="1" applyAlignment="1">
      <alignment horizontal="center" wrapText="1"/>
    </xf>
    <xf numFmtId="0" fontId="39" fillId="13" borderId="33" xfId="0" applyFont="1" applyFill="1" applyBorder="1" applyAlignment="1">
      <alignment horizontal="center" wrapText="1"/>
    </xf>
    <xf numFmtId="0" fontId="24" fillId="0" borderId="0" xfId="0" applyFont="1"/>
    <xf numFmtId="0" fontId="24" fillId="0" borderId="0" xfId="0" applyFont="1" applyAlignment="1">
      <alignment vertical="center"/>
    </xf>
    <xf numFmtId="0" fontId="26" fillId="14" borderId="0" xfId="0" applyFont="1" applyFill="1" applyAlignment="1">
      <alignment horizontal="center" vertical="center"/>
    </xf>
    <xf numFmtId="2" fontId="0" fillId="0" borderId="0" xfId="0" applyNumberFormat="1"/>
    <xf numFmtId="0" fontId="0" fillId="0" borderId="0" xfId="0" applyAlignment="1">
      <alignment horizontal="center" vertical="center"/>
    </xf>
    <xf numFmtId="0" fontId="40" fillId="15" borderId="34" xfId="0" applyFont="1" applyFill="1" applyBorder="1" applyAlignment="1">
      <alignment horizontal="center" vertical="center" wrapText="1"/>
    </xf>
    <xf numFmtId="0" fontId="40" fillId="15" borderId="35" xfId="0" applyFont="1" applyFill="1" applyBorder="1" applyAlignment="1">
      <alignment horizontal="center" vertical="center" wrapText="1"/>
    </xf>
    <xf numFmtId="0" fontId="40" fillId="15" borderId="36" xfId="0" applyFont="1" applyFill="1" applyBorder="1" applyAlignment="1">
      <alignment horizontal="center" vertical="center" wrapText="1"/>
    </xf>
    <xf numFmtId="0" fontId="24" fillId="15" borderId="34" xfId="0" applyFont="1" applyFill="1" applyBorder="1" applyAlignment="1">
      <alignment horizontal="center" vertical="center" wrapText="1"/>
    </xf>
    <xf numFmtId="0" fontId="24" fillId="15" borderId="35" xfId="0" applyFont="1" applyFill="1" applyBorder="1" applyAlignment="1">
      <alignment horizontal="center" vertical="center" wrapText="1"/>
    </xf>
    <xf numFmtId="0" fontId="24" fillId="15" borderId="36" xfId="0" applyFont="1" applyFill="1" applyBorder="1" applyAlignment="1">
      <alignment horizontal="center" vertical="center" wrapText="1"/>
    </xf>
    <xf numFmtId="0" fontId="24" fillId="15" borderId="37" xfId="0" applyFont="1" applyFill="1" applyBorder="1" applyAlignment="1">
      <alignment horizontal="center" vertical="center" wrapText="1"/>
    </xf>
    <xf numFmtId="0" fontId="24" fillId="15" borderId="38" xfId="0" applyFont="1" applyFill="1" applyBorder="1" applyAlignment="1">
      <alignment horizontal="center" vertical="center" wrapText="1"/>
    </xf>
    <xf numFmtId="0" fontId="24" fillId="15" borderId="39" xfId="0" applyFont="1" applyFill="1" applyBorder="1" applyAlignment="1">
      <alignment horizontal="center" vertical="center" wrapText="1"/>
    </xf>
    <xf numFmtId="0" fontId="24" fillId="15" borderId="40" xfId="0" applyFont="1" applyFill="1" applyBorder="1" applyAlignment="1">
      <alignment horizontal="center" vertical="center" wrapText="1"/>
    </xf>
    <xf numFmtId="0" fontId="24" fillId="15" borderId="0" xfId="0" applyFont="1" applyFill="1" applyAlignment="1">
      <alignment horizontal="center" vertical="center" wrapText="1"/>
    </xf>
    <xf numFmtId="12" fontId="41" fillId="15" borderId="5" xfId="0" applyNumberFormat="1" applyFont="1" applyFill="1" applyBorder="1"/>
    <xf numFmtId="0" fontId="41" fillId="15" borderId="5" xfId="0" applyFont="1" applyFill="1" applyBorder="1"/>
    <xf numFmtId="12" fontId="24" fillId="5" borderId="41" xfId="0" applyNumberFormat="1" applyFont="1" applyFill="1" applyBorder="1" applyAlignment="1">
      <alignment horizontal="center" vertical="center"/>
    </xf>
    <xf numFmtId="12" fontId="0" fillId="0" borderId="6" xfId="0" applyNumberFormat="1" applyBorder="1" applyAlignment="1" applyProtection="1">
      <alignment horizontal="left" wrapText="1"/>
      <protection hidden="1"/>
    </xf>
    <xf numFmtId="12" fontId="0" fillId="0" borderId="6" xfId="0" applyNumberFormat="1" applyBorder="1" applyAlignment="1" applyProtection="1">
      <alignment horizontal="left" wrapText="1"/>
      <protection locked="0"/>
    </xf>
    <xf numFmtId="0" fontId="0" fillId="0" borderId="6" xfId="0" applyBorder="1" applyAlignment="1" applyProtection="1">
      <alignment wrapText="1"/>
      <protection locked="0"/>
    </xf>
    <xf numFmtId="0" fontId="0" fillId="0" borderId="0" xfId="0" applyAlignment="1">
      <alignment horizontal="left" wrapText="1"/>
    </xf>
    <xf numFmtId="0" fontId="0" fillId="0" borderId="5" xfId="0" applyBorder="1" applyAlignment="1" applyProtection="1">
      <alignment wrapText="1"/>
      <protection locked="0"/>
    </xf>
    <xf numFmtId="0" fontId="0" fillId="16" borderId="42" xfId="0" applyFill="1" applyBorder="1" applyProtection="1">
      <protection locked="0"/>
    </xf>
    <xf numFmtId="0" fontId="0" fillId="16" borderId="0" xfId="0" applyFill="1" applyProtection="1">
      <protection locked="0"/>
    </xf>
    <xf numFmtId="2" fontId="0" fillId="16" borderId="0" xfId="0" applyNumberFormat="1" applyFill="1"/>
    <xf numFmtId="0" fontId="42" fillId="16" borderId="16" xfId="0" applyFont="1" applyFill="1" applyBorder="1" applyAlignment="1">
      <alignment vertical="center" wrapText="1"/>
    </xf>
    <xf numFmtId="0" fontId="0" fillId="10" borderId="16" xfId="0" applyFill="1" applyBorder="1" applyAlignment="1" applyProtection="1">
      <alignment vertical="center"/>
      <protection locked="0"/>
    </xf>
    <xf numFmtId="0" fontId="0" fillId="10" borderId="0" xfId="0" applyFill="1" applyAlignment="1" applyProtection="1">
      <alignment vertical="center"/>
      <protection locked="0"/>
    </xf>
    <xf numFmtId="2" fontId="0" fillId="10" borderId="0" xfId="0" applyNumberFormat="1" applyFill="1" applyProtection="1">
      <protection locked="0"/>
    </xf>
    <xf numFmtId="0" fontId="42" fillId="10" borderId="16" xfId="0" applyFont="1" applyFill="1" applyBorder="1" applyAlignment="1">
      <alignment vertical="center" wrapText="1"/>
    </xf>
    <xf numFmtId="0" fontId="0" fillId="0" borderId="6" xfId="0" applyBorder="1" applyAlignment="1" applyProtection="1">
      <alignment horizontal="right" wrapText="1"/>
      <protection locked="0"/>
    </xf>
    <xf numFmtId="0" fontId="24" fillId="8" borderId="6" xfId="0" applyFont="1" applyFill="1" applyBorder="1" applyAlignment="1">
      <alignment vertical="center" wrapText="1"/>
    </xf>
    <xf numFmtId="0" fontId="42" fillId="16" borderId="0" xfId="0" applyFont="1" applyFill="1" applyAlignment="1">
      <alignment vertical="center" wrapText="1"/>
    </xf>
    <xf numFmtId="0" fontId="0" fillId="10" borderId="0" xfId="0" applyFill="1" applyAlignment="1" applyProtection="1">
      <alignment vertical="center" wrapText="1"/>
      <protection locked="0"/>
    </xf>
    <xf numFmtId="0" fontId="42" fillId="10" borderId="0" xfId="0" applyFont="1" applyFill="1" applyAlignment="1">
      <alignment vertical="center" wrapText="1"/>
    </xf>
    <xf numFmtId="0" fontId="0" fillId="0" borderId="6" xfId="0" applyBorder="1" applyAlignment="1" applyProtection="1">
      <alignment horizontal="center"/>
      <protection locked="0"/>
    </xf>
    <xf numFmtId="0" fontId="0" fillId="16" borderId="10" xfId="0" applyFill="1" applyBorder="1" applyProtection="1">
      <protection locked="0"/>
    </xf>
    <xf numFmtId="0" fontId="0" fillId="16" borderId="2" xfId="0" applyFill="1" applyBorder="1" applyProtection="1">
      <protection locked="0"/>
    </xf>
    <xf numFmtId="2" fontId="0" fillId="16" borderId="2" xfId="0" applyNumberFormat="1" applyFill="1" applyBorder="1" applyProtection="1">
      <protection locked="0"/>
    </xf>
    <xf numFmtId="0" fontId="42" fillId="16" borderId="2" xfId="0" applyFont="1" applyFill="1" applyBorder="1" applyAlignment="1">
      <alignment vertical="center" wrapText="1"/>
    </xf>
    <xf numFmtId="0" fontId="0" fillId="10" borderId="2" xfId="0" applyFill="1" applyBorder="1" applyAlignment="1" applyProtection="1">
      <alignment vertical="center" wrapText="1"/>
      <protection locked="0"/>
    </xf>
    <xf numFmtId="0" fontId="42" fillId="10" borderId="2" xfId="0" applyFont="1" applyFill="1" applyBorder="1" applyAlignment="1">
      <alignment vertical="center" wrapText="1"/>
    </xf>
    <xf numFmtId="2" fontId="0" fillId="0" borderId="6" xfId="0" applyNumberFormat="1" applyBorder="1" applyAlignment="1" applyProtection="1">
      <alignment horizontal="right" wrapText="1"/>
      <protection locked="0"/>
    </xf>
    <xf numFmtId="0" fontId="0" fillId="0" borderId="6" xfId="0" applyBorder="1"/>
    <xf numFmtId="0" fontId="24" fillId="4" borderId="24" xfId="0" applyFont="1" applyFill="1" applyBorder="1" applyAlignment="1">
      <alignment horizontal="right" vertical="center" wrapText="1"/>
    </xf>
    <xf numFmtId="12" fontId="24" fillId="0" borderId="6" xfId="0" applyNumberFormat="1" applyFont="1" applyBorder="1" applyAlignment="1">
      <alignment horizontal="right" vertical="center"/>
    </xf>
    <xf numFmtId="0" fontId="24" fillId="0" borderId="6" xfId="0" applyFont="1" applyBorder="1" applyAlignment="1">
      <alignment horizontal="right" vertical="center"/>
    </xf>
    <xf numFmtId="12" fontId="24" fillId="5" borderId="6" xfId="0" applyNumberFormat="1" applyFont="1" applyFill="1" applyBorder="1" applyAlignment="1">
      <alignment horizontal="center" vertical="center"/>
    </xf>
    <xf numFmtId="0" fontId="24" fillId="4" borderId="6" xfId="0" applyFont="1" applyFill="1" applyBorder="1" applyAlignment="1">
      <alignment horizontal="right" vertical="center" wrapText="1"/>
    </xf>
    <xf numFmtId="0" fontId="24" fillId="4" borderId="23" xfId="0" applyFont="1" applyFill="1" applyBorder="1" applyAlignment="1">
      <alignment horizontal="right" vertical="center"/>
    </xf>
    <xf numFmtId="0" fontId="0" fillId="0" borderId="6" xfId="0" applyBorder="1" applyAlignment="1" applyProtection="1">
      <alignment horizontal="left" wrapText="1"/>
      <protection locked="0"/>
    </xf>
    <xf numFmtId="0" fontId="0" fillId="17" borderId="42" xfId="0" applyFill="1" applyBorder="1" applyProtection="1">
      <protection locked="0"/>
    </xf>
    <xf numFmtId="0" fontId="0" fillId="17" borderId="0" xfId="0" applyFill="1" applyProtection="1">
      <protection locked="0"/>
    </xf>
    <xf numFmtId="2" fontId="0" fillId="17" borderId="0" xfId="0" applyNumberFormat="1" applyFill="1" applyProtection="1">
      <protection locked="0"/>
    </xf>
    <xf numFmtId="0" fontId="0" fillId="18" borderId="43" xfId="0" applyFill="1" applyBorder="1" applyProtection="1">
      <protection locked="0"/>
    </xf>
    <xf numFmtId="0" fontId="0" fillId="18" borderId="16" xfId="0" applyFill="1" applyBorder="1" applyProtection="1">
      <protection locked="0"/>
    </xf>
    <xf numFmtId="2" fontId="0" fillId="18" borderId="0" xfId="0" applyNumberFormat="1" applyFill="1"/>
    <xf numFmtId="0" fontId="0" fillId="18" borderId="44" xfId="0" applyFill="1" applyBorder="1" applyProtection="1">
      <protection locked="0"/>
    </xf>
    <xf numFmtId="0" fontId="0" fillId="18" borderId="0" xfId="0" applyFill="1" applyProtection="1">
      <protection locked="0"/>
    </xf>
    <xf numFmtId="0" fontId="43" fillId="0" borderId="0" xfId="0" applyFont="1"/>
    <xf numFmtId="0" fontId="0" fillId="18" borderId="45" xfId="0" applyFill="1" applyBorder="1" applyProtection="1">
      <protection locked="0"/>
    </xf>
    <xf numFmtId="0" fontId="0" fillId="18" borderId="14" xfId="0" applyFill="1" applyBorder="1" applyProtection="1">
      <protection locked="0"/>
    </xf>
    <xf numFmtId="0" fontId="44" fillId="0" borderId="0" xfId="0" applyFont="1"/>
    <xf numFmtId="2" fontId="0" fillId="0" borderId="0" xfId="0" applyNumberFormat="1" applyProtection="1">
      <protection locked="0"/>
    </xf>
    <xf numFmtId="0" fontId="36" fillId="0" borderId="0" xfId="1" applyFont="1" applyBorder="1" applyAlignment="1" applyProtection="1">
      <alignment vertical="center"/>
    </xf>
    <xf numFmtId="0" fontId="0" fillId="8" borderId="43" xfId="0" applyFill="1" applyBorder="1" applyProtection="1">
      <protection locked="0"/>
    </xf>
    <xf numFmtId="0" fontId="0" fillId="8" borderId="16" xfId="0" applyFill="1" applyBorder="1" applyProtection="1">
      <protection locked="0"/>
    </xf>
    <xf numFmtId="2" fontId="0" fillId="8" borderId="0" xfId="0" applyNumberFormat="1" applyFill="1"/>
    <xf numFmtId="0" fontId="0" fillId="8" borderId="44" xfId="0" applyFill="1" applyBorder="1" applyProtection="1">
      <protection locked="0"/>
    </xf>
    <xf numFmtId="0" fontId="0" fillId="8" borderId="0" xfId="0" applyFill="1" applyProtection="1">
      <protection locked="0"/>
    </xf>
    <xf numFmtId="0" fontId="0" fillId="8" borderId="45" xfId="0" applyFill="1" applyBorder="1" applyProtection="1">
      <protection locked="0"/>
    </xf>
    <xf numFmtId="0" fontId="0" fillId="8" borderId="14" xfId="0" applyFill="1" applyBorder="1" applyProtection="1">
      <protection locked="0"/>
    </xf>
    <xf numFmtId="0" fontId="0" fillId="0" borderId="0" xfId="0" applyAlignment="1" applyProtection="1">
      <alignment horizontal="center"/>
      <protection hidden="1"/>
    </xf>
    <xf numFmtId="0" fontId="26" fillId="3" borderId="35" xfId="0" applyFont="1" applyFill="1" applyBorder="1" applyAlignment="1" applyProtection="1">
      <alignment horizontal="center" vertical="center" wrapText="1"/>
      <protection hidden="1"/>
    </xf>
    <xf numFmtId="0" fontId="26" fillId="3" borderId="36" xfId="0" applyFont="1" applyFill="1" applyBorder="1" applyAlignment="1" applyProtection="1">
      <alignment horizontal="center" vertical="center" wrapText="1"/>
      <protection hidden="1"/>
    </xf>
    <xf numFmtId="0" fontId="26" fillId="5" borderId="35" xfId="0" applyFont="1" applyFill="1" applyBorder="1" applyAlignment="1" applyProtection="1">
      <alignment horizontal="center" vertical="center" wrapText="1"/>
      <protection hidden="1"/>
    </xf>
    <xf numFmtId="0" fontId="45" fillId="0" borderId="0" xfId="1" applyFont="1" applyFill="1" applyBorder="1" applyAlignment="1" applyProtection="1">
      <alignment horizontal="center" vertical="center" wrapText="1"/>
      <protection locked="0"/>
    </xf>
    <xf numFmtId="0" fontId="0" fillId="0" borderId="0" xfId="0" applyAlignment="1" applyProtection="1">
      <alignment horizontal="center" wrapText="1"/>
      <protection hidden="1"/>
    </xf>
    <xf numFmtId="0" fontId="34" fillId="9" borderId="35" xfId="1" applyFont="1" applyFill="1" applyBorder="1" applyAlignment="1" applyProtection="1">
      <alignment horizontal="center" vertical="center" wrapText="1"/>
      <protection locked="0"/>
    </xf>
    <xf numFmtId="0" fontId="24" fillId="11" borderId="46" xfId="0" applyFont="1" applyFill="1" applyBorder="1" applyAlignment="1" applyProtection="1">
      <alignment horizontal="center" vertical="center" wrapText="1"/>
      <protection hidden="1"/>
    </xf>
    <xf numFmtId="0" fontId="24" fillId="11" borderId="34" xfId="0" applyFont="1" applyFill="1" applyBorder="1" applyAlignment="1" applyProtection="1">
      <alignment horizontal="center" vertical="center" wrapText="1"/>
      <protection hidden="1"/>
    </xf>
    <xf numFmtId="0" fontId="24" fillId="11" borderId="47" xfId="0" applyFont="1" applyFill="1" applyBorder="1" applyAlignment="1" applyProtection="1">
      <alignment horizontal="center" vertical="center" wrapText="1"/>
      <protection hidden="1"/>
    </xf>
    <xf numFmtId="1" fontId="24" fillId="11" borderId="48" xfId="0" applyNumberFormat="1" applyFont="1" applyFill="1" applyBorder="1" applyAlignment="1" applyProtection="1">
      <alignment horizontal="center" vertical="center" wrapText="1"/>
      <protection hidden="1"/>
    </xf>
    <xf numFmtId="0" fontId="24" fillId="4" borderId="35" xfId="0" applyFont="1" applyFill="1" applyBorder="1" applyAlignment="1" applyProtection="1">
      <alignment horizontal="center" vertical="center"/>
      <protection hidden="1"/>
    </xf>
    <xf numFmtId="0" fontId="26" fillId="4" borderId="1" xfId="0" applyFont="1" applyFill="1" applyBorder="1" applyAlignment="1" applyProtection="1">
      <alignment horizontal="center" vertical="center" wrapText="1"/>
      <protection hidden="1"/>
    </xf>
    <xf numFmtId="1" fontId="0" fillId="3" borderId="33" xfId="0" applyNumberFormat="1" applyFill="1" applyBorder="1" applyAlignment="1" applyProtection="1">
      <alignment horizontal="center" vertical="center"/>
      <protection hidden="1"/>
    </xf>
    <xf numFmtId="12" fontId="0" fillId="3" borderId="39" xfId="0" applyNumberFormat="1" applyFill="1" applyBorder="1" applyAlignment="1" applyProtection="1">
      <alignment horizontal="center" vertical="center"/>
      <protection hidden="1"/>
    </xf>
    <xf numFmtId="0" fontId="46" fillId="18" borderId="49" xfId="0" applyFont="1" applyFill="1" applyBorder="1" applyAlignment="1">
      <alignment horizontal="right" vertical="center"/>
    </xf>
    <xf numFmtId="2" fontId="46" fillId="19" borderId="5" xfId="0" applyNumberFormat="1" applyFont="1" applyFill="1" applyBorder="1" applyAlignment="1">
      <alignment horizontal="center" vertical="center"/>
    </xf>
    <xf numFmtId="0" fontId="0" fillId="11" borderId="23" xfId="0" applyFill="1" applyBorder="1"/>
    <xf numFmtId="0" fontId="0" fillId="19" borderId="26" xfId="0" applyFill="1" applyBorder="1" applyProtection="1">
      <protection locked="0"/>
    </xf>
    <xf numFmtId="0" fontId="0" fillId="20" borderId="23" xfId="0" applyFill="1" applyBorder="1"/>
    <xf numFmtId="0" fontId="0" fillId="20" borderId="26" xfId="0" applyFill="1" applyBorder="1" applyProtection="1">
      <protection locked="0"/>
    </xf>
    <xf numFmtId="12" fontId="0" fillId="10" borderId="39" xfId="0" applyNumberFormat="1" applyFill="1" applyBorder="1" applyAlignment="1" applyProtection="1">
      <alignment horizontal="center" vertical="center"/>
      <protection hidden="1"/>
    </xf>
    <xf numFmtId="12" fontId="0" fillId="2" borderId="39" xfId="0" applyNumberFormat="1" applyFill="1" applyBorder="1" applyAlignment="1">
      <alignment horizontal="center" vertical="center"/>
    </xf>
    <xf numFmtId="12" fontId="0" fillId="5" borderId="39" xfId="0" applyNumberFormat="1" applyFill="1" applyBorder="1" applyAlignment="1" applyProtection="1">
      <alignment horizontal="center" vertical="center"/>
      <protection hidden="1"/>
    </xf>
    <xf numFmtId="1" fontId="0" fillId="3" borderId="50" xfId="0" applyNumberFormat="1" applyFill="1" applyBorder="1" applyAlignment="1" applyProtection="1">
      <alignment horizontal="center" vertical="center" wrapText="1"/>
      <protection hidden="1"/>
    </xf>
    <xf numFmtId="1" fontId="0" fillId="3" borderId="51" xfId="0" applyNumberFormat="1" applyFill="1" applyBorder="1" applyAlignment="1" applyProtection="1">
      <alignment horizontal="center" vertical="center"/>
      <protection hidden="1"/>
    </xf>
    <xf numFmtId="1" fontId="0" fillId="3" borderId="50" xfId="0" applyNumberFormat="1" applyFill="1" applyBorder="1" applyAlignment="1" applyProtection="1">
      <alignment horizontal="center" vertical="center"/>
      <protection hidden="1"/>
    </xf>
    <xf numFmtId="2" fontId="0" fillId="5" borderId="20" xfId="0" applyNumberFormat="1" applyFill="1" applyBorder="1" applyAlignment="1" applyProtection="1">
      <alignment horizontal="center" vertical="center"/>
      <protection hidden="1"/>
    </xf>
    <xf numFmtId="0" fontId="0" fillId="0" borderId="0" xfId="0" applyAlignment="1" applyProtection="1">
      <alignment vertical="center"/>
      <protection hidden="1"/>
    </xf>
    <xf numFmtId="12" fontId="0" fillId="4" borderId="52" xfId="0" applyNumberFormat="1" applyFill="1" applyBorder="1" applyAlignment="1" applyProtection="1">
      <alignment horizontal="center" vertical="center"/>
      <protection hidden="1"/>
    </xf>
    <xf numFmtId="0" fontId="30" fillId="7" borderId="7" xfId="0" applyFont="1" applyFill="1" applyBorder="1" applyAlignment="1">
      <alignment horizontal="center" wrapText="1"/>
    </xf>
    <xf numFmtId="0" fontId="36" fillId="7" borderId="21" xfId="1" applyFont="1" applyFill="1" applyBorder="1" applyAlignment="1" applyProtection="1">
      <alignment horizontal="center" wrapText="1"/>
    </xf>
    <xf numFmtId="0" fontId="30" fillId="7" borderId="21" xfId="0" applyFont="1" applyFill="1" applyBorder="1" applyAlignment="1">
      <alignment horizontal="center" wrapText="1"/>
    </xf>
    <xf numFmtId="0" fontId="36" fillId="7" borderId="22" xfId="1" applyFont="1" applyFill="1" applyBorder="1" applyAlignment="1" applyProtection="1">
      <alignment horizontal="center" wrapText="1"/>
    </xf>
    <xf numFmtId="0" fontId="30" fillId="0" borderId="0" xfId="0" applyFont="1"/>
    <xf numFmtId="0" fontId="0" fillId="0" borderId="0" xfId="0" applyAlignment="1">
      <alignment horizontal="center" wrapText="1"/>
    </xf>
    <xf numFmtId="0" fontId="35" fillId="17" borderId="21" xfId="0" applyFont="1" applyFill="1" applyBorder="1" applyAlignment="1">
      <alignment horizontal="center" wrapText="1"/>
    </xf>
    <xf numFmtId="0" fontId="30" fillId="17" borderId="21" xfId="0" applyFont="1" applyFill="1" applyBorder="1" applyAlignment="1">
      <alignment horizontal="center" wrapText="1"/>
    </xf>
    <xf numFmtId="0" fontId="36" fillId="17" borderId="22" xfId="1" applyFont="1" applyFill="1" applyBorder="1" applyAlignment="1" applyProtection="1">
      <alignment horizontal="center" wrapText="1"/>
    </xf>
    <xf numFmtId="0" fontId="31" fillId="0" borderId="0" xfId="0" applyFont="1"/>
    <xf numFmtId="0" fontId="35" fillId="21" borderId="7" xfId="0" applyFont="1" applyFill="1" applyBorder="1" applyAlignment="1">
      <alignment horizontal="center" wrapText="1"/>
    </xf>
    <xf numFmtId="0" fontId="35" fillId="21" borderId="21" xfId="0" applyFont="1" applyFill="1" applyBorder="1" applyAlignment="1">
      <alignment horizontal="center" wrapText="1"/>
    </xf>
    <xf numFmtId="0" fontId="30" fillId="21" borderId="21" xfId="0" applyFont="1" applyFill="1" applyBorder="1" applyAlignment="1">
      <alignment horizontal="center" wrapText="1"/>
    </xf>
    <xf numFmtId="0" fontId="36" fillId="21" borderId="22" xfId="1" applyFont="1" applyFill="1" applyBorder="1" applyAlignment="1" applyProtection="1">
      <alignment horizontal="center" wrapText="1"/>
    </xf>
    <xf numFmtId="0" fontId="30" fillId="19" borderId="21" xfId="0" applyFont="1" applyFill="1" applyBorder="1" applyAlignment="1">
      <alignment horizontal="center" wrapText="1"/>
    </xf>
    <xf numFmtId="0" fontId="36" fillId="19" borderId="22" xfId="1" applyFont="1" applyFill="1" applyBorder="1" applyAlignment="1" applyProtection="1">
      <alignment horizontal="center" wrapText="1"/>
    </xf>
    <xf numFmtId="0" fontId="35" fillId="16" borderId="7" xfId="0" applyFont="1" applyFill="1" applyBorder="1" applyAlignment="1">
      <alignment horizontal="center" wrapText="1"/>
    </xf>
    <xf numFmtId="0" fontId="35" fillId="16" borderId="21" xfId="0" applyFont="1" applyFill="1" applyBorder="1" applyAlignment="1">
      <alignment horizontal="center" wrapText="1"/>
    </xf>
    <xf numFmtId="0" fontId="30" fillId="16" borderId="21" xfId="0" applyFont="1" applyFill="1" applyBorder="1" applyAlignment="1">
      <alignment horizontal="center" wrapText="1"/>
    </xf>
    <xf numFmtId="0" fontId="36" fillId="16" borderId="22" xfId="1" applyFont="1" applyFill="1" applyBorder="1" applyAlignment="1" applyProtection="1">
      <alignment horizontal="center" wrapText="1"/>
      <protection locked="0"/>
    </xf>
    <xf numFmtId="0" fontId="36" fillId="5" borderId="22" xfId="1" applyFont="1" applyFill="1" applyBorder="1" applyAlignment="1" applyProtection="1">
      <alignment horizontal="center"/>
      <protection locked="0"/>
    </xf>
    <xf numFmtId="0" fontId="30" fillId="0" borderId="0" xfId="0" applyFont="1" applyAlignment="1">
      <alignment horizontal="center"/>
    </xf>
    <xf numFmtId="0" fontId="30" fillId="5" borderId="7" xfId="0" applyFont="1" applyFill="1" applyBorder="1" applyAlignment="1">
      <alignment horizontal="center"/>
    </xf>
    <xf numFmtId="0" fontId="30" fillId="5" borderId="21" xfId="0" applyFont="1" applyFill="1" applyBorder="1" applyAlignment="1">
      <alignment horizontal="center"/>
    </xf>
    <xf numFmtId="0" fontId="32" fillId="5" borderId="21" xfId="0" applyFont="1" applyFill="1" applyBorder="1" applyAlignment="1">
      <alignment horizontal="center"/>
    </xf>
    <xf numFmtId="0" fontId="30" fillId="5" borderId="21" xfId="0" applyFont="1" applyFill="1" applyBorder="1" applyAlignment="1">
      <alignment horizontal="left" indent="5"/>
    </xf>
    <xf numFmtId="0" fontId="30" fillId="5" borderId="22" xfId="0" applyFont="1" applyFill="1" applyBorder="1" applyAlignment="1">
      <alignment horizontal="center"/>
    </xf>
    <xf numFmtId="0" fontId="31" fillId="12" borderId="53" xfId="0" applyFont="1" applyFill="1" applyBorder="1" applyAlignment="1">
      <alignment horizontal="center" vertical="center" wrapText="1"/>
    </xf>
    <xf numFmtId="0" fontId="31" fillId="0" borderId="42" xfId="0" applyFont="1" applyBorder="1" applyAlignment="1">
      <alignment horizontal="center" vertical="center" wrapText="1"/>
    </xf>
    <xf numFmtId="0" fontId="31" fillId="12" borderId="33" xfId="0" applyFont="1" applyFill="1" applyBorder="1" applyAlignment="1">
      <alignment horizontal="center" vertical="center" wrapText="1"/>
    </xf>
    <xf numFmtId="0" fontId="36" fillId="4" borderId="22" xfId="1" applyFont="1" applyFill="1" applyBorder="1" applyAlignment="1" applyProtection="1">
      <alignment horizontal="center" wrapText="1"/>
      <protection locked="0"/>
    </xf>
    <xf numFmtId="0" fontId="30" fillId="4" borderId="21" xfId="0" applyFont="1" applyFill="1" applyBorder="1" applyAlignment="1">
      <alignment horizontal="center" wrapText="1"/>
    </xf>
    <xf numFmtId="0" fontId="35" fillId="4" borderId="21" xfId="0" applyFont="1" applyFill="1" applyBorder="1" applyAlignment="1">
      <alignment horizontal="center" wrapText="1"/>
    </xf>
    <xf numFmtId="0" fontId="35" fillId="4" borderId="7" xfId="0" applyFont="1" applyFill="1" applyBorder="1" applyAlignment="1">
      <alignment horizontal="center" wrapText="1"/>
    </xf>
    <xf numFmtId="0" fontId="30" fillId="19" borderId="21" xfId="0" quotePrefix="1" applyFont="1" applyFill="1" applyBorder="1" applyAlignment="1">
      <alignment horizontal="center" wrapText="1"/>
    </xf>
    <xf numFmtId="0" fontId="30" fillId="19" borderId="7" xfId="0" applyFont="1" applyFill="1" applyBorder="1" applyAlignment="1">
      <alignment horizontal="center" wrapText="1"/>
    </xf>
    <xf numFmtId="2" fontId="0" fillId="11" borderId="6" xfId="0" applyNumberFormat="1" applyFill="1" applyBorder="1" applyAlignment="1" applyProtection="1">
      <alignment horizontal="center" vertical="center" wrapText="1"/>
      <protection hidden="1"/>
    </xf>
    <xf numFmtId="2" fontId="0" fillId="11" borderId="20" xfId="0" applyNumberFormat="1" applyFill="1" applyBorder="1" applyAlignment="1" applyProtection="1">
      <alignment horizontal="center" vertical="center" wrapText="1"/>
      <protection hidden="1"/>
    </xf>
    <xf numFmtId="2" fontId="0" fillId="11" borderId="48" xfId="0" applyNumberFormat="1" applyFill="1" applyBorder="1" applyAlignment="1" applyProtection="1">
      <alignment horizontal="center" vertical="center" wrapText="1"/>
      <protection hidden="1"/>
    </xf>
    <xf numFmtId="0" fontId="40" fillId="15" borderId="54" xfId="0" applyFont="1" applyFill="1" applyBorder="1" applyAlignment="1">
      <alignment horizontal="center" vertical="center" wrapText="1"/>
    </xf>
    <xf numFmtId="0" fontId="24" fillId="15" borderId="55" xfId="0" applyFont="1" applyFill="1" applyBorder="1" applyAlignment="1">
      <alignment horizontal="center" vertical="center" wrapText="1"/>
    </xf>
    <xf numFmtId="0" fontId="38" fillId="0" borderId="0" xfId="0" applyFont="1" applyAlignment="1">
      <alignment horizontal="center" vertical="center" wrapText="1"/>
    </xf>
    <xf numFmtId="0" fontId="34" fillId="0" borderId="0" xfId="1" applyFont="1" applyBorder="1" applyAlignment="1" applyProtection="1">
      <alignment vertical="center"/>
      <protection locked="0"/>
    </xf>
    <xf numFmtId="0" fontId="34" fillId="0" borderId="53" xfId="1" applyFont="1" applyBorder="1" applyAlignment="1" applyProtection="1">
      <alignment vertical="center"/>
      <protection locked="0"/>
    </xf>
    <xf numFmtId="0" fontId="27" fillId="0" borderId="12" xfId="0" applyFont="1" applyBorder="1" applyAlignment="1">
      <alignment horizontal="center" vertical="center"/>
    </xf>
    <xf numFmtId="0" fontId="28" fillId="0" borderId="0" xfId="0" applyFont="1"/>
    <xf numFmtId="0" fontId="20" fillId="22" borderId="9" xfId="1" applyFont="1" applyFill="1" applyBorder="1" applyAlignment="1" applyProtection="1">
      <alignment horizontal="center" vertical="center"/>
      <protection locked="0"/>
    </xf>
    <xf numFmtId="0" fontId="20" fillId="22" borderId="27" xfId="1" applyFont="1" applyFill="1" applyBorder="1" applyAlignment="1" applyProtection="1">
      <alignment horizontal="center" vertical="center"/>
      <protection locked="0"/>
    </xf>
    <xf numFmtId="0" fontId="20" fillId="22" borderId="56" xfId="1" applyFont="1" applyFill="1" applyBorder="1" applyAlignment="1" applyProtection="1">
      <alignment horizontal="center" vertical="center"/>
      <protection locked="0"/>
    </xf>
    <xf numFmtId="0" fontId="20" fillId="10" borderId="9" xfId="1" applyFont="1" applyFill="1" applyBorder="1" applyAlignment="1" applyProtection="1">
      <alignment horizontal="center" vertical="center"/>
      <protection locked="0"/>
    </xf>
    <xf numFmtId="0" fontId="20" fillId="10" borderId="57" xfId="1" applyFont="1" applyFill="1" applyBorder="1" applyAlignment="1" applyProtection="1">
      <alignment horizontal="center" vertical="center"/>
      <protection locked="0"/>
    </xf>
    <xf numFmtId="0" fontId="20" fillId="10" borderId="54" xfId="1" applyFont="1" applyFill="1" applyBorder="1" applyAlignment="1" applyProtection="1">
      <alignment horizontal="center" vertical="center"/>
      <protection locked="0"/>
    </xf>
    <xf numFmtId="0" fontId="20" fillId="10" borderId="27" xfId="1" applyFont="1" applyFill="1" applyBorder="1" applyAlignment="1" applyProtection="1">
      <alignment horizontal="center" vertical="center"/>
      <protection locked="0"/>
    </xf>
    <xf numFmtId="0" fontId="20" fillId="0" borderId="27" xfId="1" applyFont="1" applyBorder="1" applyAlignment="1" applyProtection="1">
      <alignment horizontal="center" vertical="center"/>
      <protection locked="0"/>
    </xf>
    <xf numFmtId="0" fontId="47" fillId="0" borderId="0" xfId="0" applyFont="1" applyAlignment="1">
      <alignment horizontal="center" vertical="center"/>
    </xf>
    <xf numFmtId="0" fontId="26" fillId="0" borderId="51" xfId="0" applyFont="1" applyBorder="1" applyAlignment="1">
      <alignment horizontal="center" vertical="center"/>
    </xf>
    <xf numFmtId="0" fontId="26" fillId="23" borderId="51" xfId="0" applyFont="1" applyFill="1" applyBorder="1" applyAlignment="1">
      <alignment horizontal="center" vertical="center" wrapText="1"/>
    </xf>
    <xf numFmtId="0" fontId="24" fillId="0" borderId="20" xfId="0" applyFont="1" applyBorder="1" applyAlignment="1">
      <alignment horizontal="center" vertical="center" wrapText="1"/>
    </xf>
    <xf numFmtId="0" fontId="24" fillId="0" borderId="0" xfId="0" applyFont="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48" fillId="0" borderId="14" xfId="0" applyFont="1" applyBorder="1" applyAlignment="1">
      <alignment horizontal="left"/>
    </xf>
    <xf numFmtId="2" fontId="48" fillId="11" borderId="24" xfId="0" applyNumberFormat="1" applyFont="1" applyFill="1" applyBorder="1" applyAlignment="1">
      <alignment horizontal="center" vertical="center"/>
    </xf>
    <xf numFmtId="2" fontId="48" fillId="8" borderId="6" xfId="0" applyNumberFormat="1" applyFont="1" applyFill="1" applyBorder="1" applyAlignment="1">
      <alignment horizontal="center" vertical="center"/>
    </xf>
    <xf numFmtId="2" fontId="48" fillId="8" borderId="41" xfId="0" applyNumberFormat="1" applyFont="1" applyFill="1" applyBorder="1" applyAlignment="1">
      <alignment horizontal="center" vertical="center"/>
    </xf>
    <xf numFmtId="0" fontId="0" fillId="10" borderId="58" xfId="0" applyFill="1" applyBorder="1"/>
    <xf numFmtId="0" fontId="0" fillId="5" borderId="5" xfId="0" applyFill="1" applyBorder="1" applyProtection="1">
      <protection locked="0"/>
    </xf>
    <xf numFmtId="0" fontId="0" fillId="16" borderId="29" xfId="0" applyFill="1" applyBorder="1" applyAlignment="1">
      <alignment horizontal="center"/>
    </xf>
    <xf numFmtId="0" fontId="0" fillId="5" borderId="26" xfId="0" applyFill="1" applyBorder="1" applyAlignment="1" applyProtection="1">
      <alignment horizontal="center"/>
      <protection locked="0"/>
    </xf>
    <xf numFmtId="12" fontId="48" fillId="4" borderId="32" xfId="0" applyNumberFormat="1" applyFont="1" applyFill="1" applyBorder="1" applyAlignment="1">
      <alignment horizontal="center" vertical="center"/>
    </xf>
    <xf numFmtId="0" fontId="0" fillId="0" borderId="25" xfId="0" applyBorder="1" applyAlignment="1" applyProtection="1">
      <alignment horizontal="left"/>
      <protection locked="0"/>
    </xf>
    <xf numFmtId="0" fontId="0" fillId="0" borderId="41" xfId="0" applyBorder="1" applyAlignment="1">
      <alignment horizontal="center"/>
    </xf>
    <xf numFmtId="0" fontId="0" fillId="0" borderId="26" xfId="0" applyBorder="1" applyAlignment="1" applyProtection="1">
      <alignment horizontal="center"/>
      <protection locked="0"/>
    </xf>
    <xf numFmtId="0" fontId="0" fillId="0" borderId="23" xfId="0" applyBorder="1" applyProtection="1">
      <protection locked="0"/>
    </xf>
    <xf numFmtId="0" fontId="0" fillId="0" borderId="41" xfId="0" applyBorder="1"/>
    <xf numFmtId="0" fontId="26" fillId="8" borderId="38" xfId="0" applyFont="1" applyFill="1" applyBorder="1" applyAlignment="1">
      <alignment vertical="center" wrapText="1"/>
    </xf>
    <xf numFmtId="0" fontId="0" fillId="0" borderId="25" xfId="0" applyBorder="1" applyAlignment="1">
      <alignment horizontal="center"/>
    </xf>
    <xf numFmtId="12" fontId="0" fillId="0" borderId="26" xfId="0" applyNumberFormat="1" applyBorder="1" applyAlignment="1" applyProtection="1">
      <alignment wrapText="1"/>
      <protection locked="0"/>
    </xf>
    <xf numFmtId="0" fontId="0" fillId="0" borderId="45" xfId="0" applyBorder="1" applyAlignment="1" applyProtection="1">
      <alignment horizontal="center"/>
      <protection locked="0"/>
    </xf>
    <xf numFmtId="12" fontId="0" fillId="0" borderId="59" xfId="0" applyNumberFormat="1" applyBorder="1" applyAlignment="1" applyProtection="1">
      <alignment horizontal="center"/>
      <protection locked="0"/>
    </xf>
    <xf numFmtId="2" fontId="0" fillId="0" borderId="24" xfId="0" applyNumberFormat="1" applyBorder="1" applyAlignment="1" applyProtection="1">
      <alignment horizontal="center"/>
      <protection locked="0"/>
    </xf>
    <xf numFmtId="2" fontId="0" fillId="0" borderId="6" xfId="0" applyNumberFormat="1" applyBorder="1" applyAlignment="1" applyProtection="1">
      <alignment horizontal="center"/>
      <protection locked="0"/>
    </xf>
    <xf numFmtId="2" fontId="0" fillId="0" borderId="41" xfId="0" applyNumberFormat="1" applyBorder="1" applyAlignment="1" applyProtection="1">
      <alignment horizontal="center"/>
      <protection locked="0"/>
    </xf>
    <xf numFmtId="0" fontId="0" fillId="0" borderId="26" xfId="0" applyBorder="1" applyAlignment="1" applyProtection="1">
      <alignment horizontal="left" wrapText="1"/>
      <protection locked="0"/>
    </xf>
    <xf numFmtId="12" fontId="0" fillId="0" borderId="32" xfId="0" applyNumberFormat="1" applyBorder="1" applyAlignment="1" applyProtection="1">
      <alignment horizontal="center"/>
      <protection locked="0"/>
    </xf>
    <xf numFmtId="0" fontId="0" fillId="0" borderId="60" xfId="0" applyBorder="1" applyAlignment="1">
      <alignment horizontal="center"/>
    </xf>
    <xf numFmtId="0" fontId="0" fillId="0" borderId="16" xfId="0" applyBorder="1" applyAlignment="1" applyProtection="1">
      <alignment horizontal="left" wrapText="1"/>
      <protection locked="0"/>
    </xf>
    <xf numFmtId="2" fontId="0" fillId="0" borderId="47" xfId="0" applyNumberFormat="1" applyBorder="1" applyAlignment="1" applyProtection="1">
      <alignment horizontal="center"/>
      <protection locked="0"/>
    </xf>
    <xf numFmtId="2" fontId="0" fillId="0" borderId="20" xfId="0" applyNumberFormat="1" applyBorder="1" applyAlignment="1" applyProtection="1">
      <alignment horizontal="center"/>
      <protection locked="0"/>
    </xf>
    <xf numFmtId="2" fontId="0" fillId="0" borderId="61" xfId="0" applyNumberFormat="1" applyBorder="1" applyAlignment="1" applyProtection="1">
      <alignment horizontal="center"/>
      <protection locked="0"/>
    </xf>
    <xf numFmtId="0" fontId="0" fillId="0" borderId="20" xfId="0" applyBorder="1" applyAlignment="1" applyProtection="1">
      <alignment horizontal="center"/>
      <protection locked="0"/>
    </xf>
    <xf numFmtId="0" fontId="0" fillId="0" borderId="43" xfId="0" applyBorder="1" applyAlignment="1" applyProtection="1">
      <alignment horizontal="center"/>
      <protection locked="0"/>
    </xf>
    <xf numFmtId="0" fontId="0" fillId="0" borderId="61" xfId="0" applyBorder="1" applyAlignment="1">
      <alignment horizontal="center"/>
    </xf>
    <xf numFmtId="0" fontId="0" fillId="0" borderId="16" xfId="0" applyBorder="1" applyAlignment="1" applyProtection="1">
      <alignment horizontal="center"/>
      <protection locked="0"/>
    </xf>
    <xf numFmtId="12" fontId="0" fillId="0" borderId="50" xfId="0" applyNumberFormat="1" applyBorder="1" applyAlignment="1" applyProtection="1">
      <alignment horizontal="center"/>
      <protection locked="0"/>
    </xf>
    <xf numFmtId="0" fontId="0" fillId="0" borderId="30" xfId="0" applyBorder="1" applyAlignment="1">
      <alignment horizontal="center"/>
    </xf>
    <xf numFmtId="0" fontId="0" fillId="0" borderId="28" xfId="0" applyBorder="1" applyAlignment="1" applyProtection="1">
      <alignment horizontal="left" wrapText="1"/>
      <protection locked="0"/>
    </xf>
    <xf numFmtId="2" fontId="0" fillId="0" borderId="62" xfId="0" applyNumberFormat="1" applyBorder="1" applyAlignment="1" applyProtection="1">
      <alignment horizontal="center"/>
      <protection locked="0"/>
    </xf>
    <xf numFmtId="2" fontId="0" fillId="0" borderId="1" xfId="0" applyNumberFormat="1" applyBorder="1" applyAlignment="1" applyProtection="1">
      <alignment horizontal="center"/>
      <protection locked="0"/>
    </xf>
    <xf numFmtId="2" fontId="0" fillId="0" borderId="3"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0" fillId="0" borderId="63" xfId="0" applyBorder="1" applyAlignment="1" applyProtection="1">
      <alignment horizontal="center"/>
      <protection locked="0"/>
    </xf>
    <xf numFmtId="0" fontId="0" fillId="0" borderId="3" xfId="0" applyBorder="1" applyAlignment="1">
      <alignment horizontal="center"/>
    </xf>
    <xf numFmtId="0" fontId="0" fillId="0" borderId="28" xfId="0" applyBorder="1" applyAlignment="1" applyProtection="1">
      <alignment horizontal="center"/>
      <protection locked="0"/>
    </xf>
    <xf numFmtId="12" fontId="0" fillId="0" borderId="64" xfId="0" applyNumberFormat="1" applyBorder="1" applyAlignment="1" applyProtection="1">
      <alignment horizontal="center"/>
      <protection locked="0"/>
    </xf>
    <xf numFmtId="0" fontId="0" fillId="0" borderId="0" xfId="0" applyAlignment="1">
      <alignment horizontal="left"/>
    </xf>
    <xf numFmtId="0" fontId="0" fillId="0" borderId="0" xfId="0" applyAlignment="1" applyProtection="1">
      <alignment vertical="top" wrapText="1"/>
      <protection locked="0"/>
    </xf>
    <xf numFmtId="0" fontId="26" fillId="6" borderId="0" xfId="0" applyFont="1" applyFill="1" applyAlignment="1">
      <alignment horizontal="center" vertical="center" wrapText="1"/>
    </xf>
    <xf numFmtId="12" fontId="0" fillId="10" borderId="0" xfId="0" applyNumberFormat="1" applyFill="1" applyAlignment="1" applyProtection="1">
      <alignment horizontal="center" vertical="center"/>
      <protection hidden="1"/>
    </xf>
    <xf numFmtId="12" fontId="0" fillId="2" borderId="0" xfId="0" applyNumberFormat="1" applyFill="1" applyAlignment="1">
      <alignment horizontal="center" vertical="center"/>
    </xf>
    <xf numFmtId="12" fontId="0" fillId="5" borderId="0" xfId="0" applyNumberFormat="1" applyFill="1" applyAlignment="1" applyProtection="1">
      <alignment horizontal="center" vertical="center"/>
      <protection hidden="1"/>
    </xf>
    <xf numFmtId="12" fontId="0" fillId="3" borderId="0" xfId="0" applyNumberFormat="1" applyFill="1" applyAlignment="1" applyProtection="1">
      <alignment horizontal="center" vertical="center"/>
      <protection hidden="1"/>
    </xf>
    <xf numFmtId="0" fontId="24" fillId="3" borderId="0" xfId="0" applyFont="1" applyFill="1" applyAlignment="1" applyProtection="1">
      <alignment horizontal="center" vertical="center"/>
      <protection hidden="1"/>
    </xf>
    <xf numFmtId="12" fontId="24" fillId="18" borderId="6" xfId="0" applyNumberFormat="1" applyFont="1" applyFill="1" applyBorder="1" applyAlignment="1" applyProtection="1">
      <alignment horizontal="center" vertical="center" wrapText="1"/>
      <protection locked="0"/>
    </xf>
    <xf numFmtId="0" fontId="0" fillId="24" borderId="6" xfId="0" applyFill="1" applyBorder="1" applyAlignment="1" applyProtection="1">
      <alignment horizontal="center" vertical="center" wrapText="1"/>
      <protection hidden="1"/>
    </xf>
    <xf numFmtId="12" fontId="0" fillId="24" borderId="6" xfId="0" applyNumberFormat="1" applyFill="1" applyBorder="1" applyAlignment="1" applyProtection="1">
      <alignment horizontal="center" vertical="center"/>
      <protection hidden="1"/>
    </xf>
    <xf numFmtId="12" fontId="24" fillId="18" borderId="20" xfId="0" applyNumberFormat="1" applyFont="1" applyFill="1" applyBorder="1" applyAlignment="1" applyProtection="1">
      <alignment horizontal="center" vertical="center" wrapText="1"/>
      <protection locked="0"/>
    </xf>
    <xf numFmtId="2" fontId="25" fillId="0" borderId="0" xfId="0" applyNumberFormat="1" applyFont="1"/>
    <xf numFmtId="2" fontId="49" fillId="0" borderId="0" xfId="0" applyNumberFormat="1" applyFont="1"/>
    <xf numFmtId="0" fontId="24" fillId="14" borderId="24" xfId="0" applyFont="1" applyFill="1" applyBorder="1" applyAlignment="1">
      <alignment horizontal="center"/>
    </xf>
    <xf numFmtId="0" fontId="24" fillId="14" borderId="41" xfId="0" applyFont="1" applyFill="1" applyBorder="1" applyAlignment="1">
      <alignment horizontal="center"/>
    </xf>
    <xf numFmtId="0" fontId="24" fillId="0" borderId="0" xfId="0" applyFont="1" applyAlignment="1">
      <alignment horizontal="center" vertical="center" wrapText="1"/>
    </xf>
    <xf numFmtId="0" fontId="34" fillId="0" borderId="0" xfId="1" applyFont="1" applyAlignment="1" applyProtection="1">
      <alignment horizontal="center"/>
    </xf>
    <xf numFmtId="0" fontId="42" fillId="0" borderId="0" xfId="0" applyFont="1" applyAlignment="1">
      <alignment vertical="center"/>
    </xf>
    <xf numFmtId="0" fontId="24" fillId="15" borderId="54" xfId="0" applyFont="1" applyFill="1" applyBorder="1" applyAlignment="1">
      <alignment horizontal="center" vertical="center" wrapText="1"/>
    </xf>
    <xf numFmtId="10" fontId="0" fillId="0" borderId="0" xfId="0" applyNumberFormat="1" applyAlignment="1">
      <alignment horizontal="center"/>
    </xf>
    <xf numFmtId="2" fontId="0" fillId="0" borderId="0" xfId="0" applyNumberFormat="1" applyAlignment="1">
      <alignment horizontal="center"/>
    </xf>
    <xf numFmtId="1" fontId="0" fillId="0" borderId="6" xfId="0" applyNumberFormat="1" applyBorder="1" applyAlignment="1">
      <alignment horizontal="center" vertical="center"/>
    </xf>
    <xf numFmtId="0" fontId="0" fillId="9" borderId="6" xfId="0" applyFill="1" applyBorder="1" applyProtection="1">
      <protection locked="0"/>
    </xf>
    <xf numFmtId="0" fontId="0" fillId="9" borderId="6" xfId="0" applyFill="1" applyBorder="1" applyAlignment="1" applyProtection="1">
      <alignment horizontal="center" wrapText="1"/>
      <protection locked="0"/>
    </xf>
    <xf numFmtId="0" fontId="11" fillId="11" borderId="22" xfId="0" applyFont="1" applyFill="1" applyBorder="1" applyAlignment="1">
      <alignment horizontal="center" wrapText="1"/>
    </xf>
    <xf numFmtId="0" fontId="35" fillId="11" borderId="21" xfId="0" applyFont="1" applyFill="1" applyBorder="1" applyAlignment="1">
      <alignment horizontal="center" wrapText="1"/>
    </xf>
    <xf numFmtId="0" fontId="11" fillId="11" borderId="21" xfId="0" applyFont="1" applyFill="1" applyBorder="1" applyAlignment="1">
      <alignment horizontal="center" wrapText="1"/>
    </xf>
    <xf numFmtId="0" fontId="30" fillId="11" borderId="7" xfId="0" applyFont="1" applyFill="1" applyBorder="1" applyAlignment="1">
      <alignment horizontal="center" wrapText="1"/>
    </xf>
    <xf numFmtId="0" fontId="8" fillId="4" borderId="7" xfId="0" applyFont="1" applyFill="1" applyBorder="1" applyAlignment="1">
      <alignment horizontal="center" wrapText="1"/>
    </xf>
    <xf numFmtId="0" fontId="0" fillId="3" borderId="55" xfId="0" applyFill="1" applyBorder="1" applyAlignment="1" applyProtection="1">
      <alignment horizontal="center" vertical="center"/>
      <protection hidden="1"/>
    </xf>
    <xf numFmtId="1" fontId="0" fillId="3" borderId="3" xfId="0" applyNumberFormat="1" applyFill="1" applyBorder="1" applyAlignment="1" applyProtection="1">
      <alignment horizontal="center" vertical="center"/>
      <protection hidden="1"/>
    </xf>
    <xf numFmtId="12" fontId="0" fillId="9" borderId="6" xfId="0" applyNumberFormat="1" applyFill="1" applyBorder="1" applyAlignment="1">
      <alignment horizontal="center" vertical="center" wrapText="1"/>
    </xf>
    <xf numFmtId="12" fontId="0" fillId="9" borderId="20" xfId="0" applyNumberFormat="1" applyFill="1" applyBorder="1" applyAlignment="1">
      <alignment horizontal="center" vertical="center" wrapText="1"/>
    </xf>
    <xf numFmtId="12" fontId="0" fillId="0" borderId="0" xfId="0" applyNumberFormat="1" applyAlignment="1">
      <alignment horizontal="center" vertical="top" wrapText="1"/>
    </xf>
    <xf numFmtId="0" fontId="0" fillId="20" borderId="26" xfId="0" applyFill="1" applyBorder="1"/>
    <xf numFmtId="0" fontId="0" fillId="19" borderId="26" xfId="0" applyFill="1" applyBorder="1"/>
    <xf numFmtId="0" fontId="0" fillId="5" borderId="45" xfId="0" applyFill="1" applyBorder="1" applyAlignment="1">
      <alignment horizontal="center"/>
    </xf>
    <xf numFmtId="0" fontId="0" fillId="5" borderId="26" xfId="0" applyFill="1" applyBorder="1" applyAlignment="1">
      <alignment horizontal="center"/>
    </xf>
    <xf numFmtId="0" fontId="0" fillId="5" borderId="26" xfId="0" applyFill="1" applyBorder="1"/>
    <xf numFmtId="12" fontId="0" fillId="0" borderId="0" xfId="0" applyNumberFormat="1" applyProtection="1">
      <protection hidden="1"/>
    </xf>
    <xf numFmtId="0" fontId="0" fillId="3" borderId="39" xfId="0" applyFill="1" applyBorder="1" applyAlignment="1" applyProtection="1">
      <alignment horizontal="center" vertical="center"/>
      <protection hidden="1"/>
    </xf>
    <xf numFmtId="164" fontId="0" fillId="3" borderId="51" xfId="0" applyNumberFormat="1" applyFill="1" applyBorder="1" applyAlignment="1" applyProtection="1">
      <alignment horizontal="center" vertical="center"/>
      <protection hidden="1"/>
    </xf>
    <xf numFmtId="12" fontId="24" fillId="25" borderId="65" xfId="0" applyNumberFormat="1" applyFont="1" applyFill="1" applyBorder="1" applyAlignment="1" applyProtection="1">
      <alignment horizontal="center" vertical="center" wrapText="1"/>
      <protection locked="0"/>
    </xf>
    <xf numFmtId="12" fontId="50" fillId="25" borderId="5" xfId="0" applyNumberFormat="1" applyFont="1" applyFill="1" applyBorder="1" applyAlignment="1" applyProtection="1">
      <alignment horizontal="center" vertical="center"/>
      <protection locked="0"/>
    </xf>
    <xf numFmtId="12" fontId="50" fillId="0" borderId="6" xfId="0" applyNumberFormat="1" applyFont="1" applyBorder="1" applyAlignment="1" applyProtection="1">
      <alignment horizontal="center" vertical="center"/>
      <protection locked="0"/>
    </xf>
    <xf numFmtId="0" fontId="35" fillId="17" borderId="7" xfId="0" applyFont="1" applyFill="1" applyBorder="1" applyAlignment="1">
      <alignment horizontal="center" wrapText="1"/>
    </xf>
    <xf numFmtId="10" fontId="0" fillId="5" borderId="48" xfId="0" applyNumberFormat="1" applyFill="1" applyBorder="1" applyAlignment="1" applyProtection="1">
      <alignment horizontal="center" vertical="center"/>
      <protection hidden="1"/>
    </xf>
    <xf numFmtId="9" fontId="0" fillId="3" borderId="33" xfId="0" applyNumberFormat="1" applyFill="1" applyBorder="1" applyAlignment="1" applyProtection="1">
      <alignment horizontal="center" vertical="center" wrapText="1"/>
      <protection hidden="1"/>
    </xf>
    <xf numFmtId="0" fontId="53" fillId="0" borderId="0" xfId="0" applyFont="1" applyAlignment="1">
      <alignment horizontal="center"/>
    </xf>
    <xf numFmtId="14" fontId="55" fillId="0" borderId="0" xfId="0" applyNumberFormat="1" applyFont="1" applyAlignment="1">
      <alignment horizontal="center" wrapText="1"/>
    </xf>
    <xf numFmtId="0" fontId="36" fillId="5" borderId="22" xfId="1" applyFont="1" applyFill="1" applyBorder="1" applyAlignment="1" applyProtection="1">
      <alignment horizontal="center" wrapText="1"/>
    </xf>
    <xf numFmtId="0" fontId="30" fillId="10" borderId="7" xfId="0" applyFont="1" applyFill="1" applyBorder="1" applyAlignment="1">
      <alignment horizontal="center" wrapText="1"/>
    </xf>
    <xf numFmtId="0" fontId="31" fillId="4" borderId="22" xfId="0" applyFont="1" applyFill="1" applyBorder="1" applyAlignment="1">
      <alignment horizontal="center" wrapText="1"/>
    </xf>
    <xf numFmtId="0" fontId="30" fillId="0" borderId="69" xfId="0" applyFont="1" applyBorder="1" applyAlignment="1">
      <alignment horizontal="center" wrapText="1"/>
    </xf>
    <xf numFmtId="0" fontId="26" fillId="0" borderId="58" xfId="0" applyFont="1" applyBorder="1" applyAlignment="1">
      <alignment horizontal="center" vertical="center"/>
    </xf>
    <xf numFmtId="0" fontId="20" fillId="23" borderId="85" xfId="1" applyFont="1" applyFill="1" applyBorder="1" applyAlignment="1" applyProtection="1">
      <alignment horizontal="center" vertical="center"/>
      <protection locked="0"/>
    </xf>
    <xf numFmtId="0" fontId="0" fillId="0" borderId="16" xfId="0" applyBorder="1"/>
    <xf numFmtId="12" fontId="0" fillId="0" borderId="16" xfId="0" applyNumberFormat="1" applyBorder="1" applyAlignment="1" applyProtection="1">
      <alignment horizontal="center"/>
      <protection hidden="1"/>
    </xf>
    <xf numFmtId="12" fontId="24" fillId="10" borderId="41" xfId="0" applyNumberFormat="1" applyFont="1" applyFill="1" applyBorder="1" applyAlignment="1">
      <alignment horizontal="center" vertical="center"/>
    </xf>
    <xf numFmtId="0" fontId="36" fillId="0" borderId="0" xfId="1" applyFont="1" applyAlignment="1" applyProtection="1">
      <alignment horizontal="center" vertical="center"/>
      <protection locked="0"/>
    </xf>
    <xf numFmtId="0" fontId="24" fillId="19" borderId="6" xfId="0" applyFont="1" applyFill="1" applyBorder="1" applyAlignment="1" applyProtection="1">
      <alignment horizontal="center" vertical="center" wrapText="1"/>
      <protection locked="0"/>
    </xf>
    <xf numFmtId="0" fontId="36" fillId="0" borderId="0" xfId="1" applyFont="1" applyFill="1" applyBorder="1" applyAlignment="1" applyProtection="1">
      <alignment horizontal="center" vertical="center"/>
      <protection locked="0"/>
    </xf>
    <xf numFmtId="0" fontId="24" fillId="0" borderId="5" xfId="0" applyFont="1" applyBorder="1" applyAlignment="1">
      <alignment horizontal="center" vertical="center"/>
    </xf>
    <xf numFmtId="0" fontId="24" fillId="16" borderId="26" xfId="0" applyFont="1" applyFill="1" applyBorder="1" applyAlignment="1">
      <alignment horizontal="right" vertical="center" wrapText="1"/>
    </xf>
    <xf numFmtId="2" fontId="0" fillId="0" borderId="6" xfId="0" applyNumberFormat="1" applyBorder="1" applyAlignment="1" applyProtection="1">
      <alignment horizontal="center" vertical="center"/>
      <protection locked="0"/>
    </xf>
    <xf numFmtId="2" fontId="0" fillId="0" borderId="41" xfId="0" applyNumberFormat="1" applyBorder="1" applyAlignment="1" applyProtection="1">
      <alignment horizontal="center" vertical="center"/>
      <protection locked="0"/>
    </xf>
    <xf numFmtId="0" fontId="24" fillId="20" borderId="6" xfId="0" applyFont="1" applyFill="1" applyBorder="1" applyAlignment="1">
      <alignment horizontal="center" vertical="center"/>
    </xf>
    <xf numFmtId="0" fontId="42" fillId="0" borderId="0" xfId="0" applyFont="1" applyAlignment="1">
      <alignment horizontal="left" vertical="center"/>
    </xf>
    <xf numFmtId="0" fontId="0" fillId="0" borderId="0" xfId="0" applyAlignment="1">
      <alignment horizontal="right"/>
    </xf>
    <xf numFmtId="0" fontId="24" fillId="20" borderId="6" xfId="0" applyFont="1" applyFill="1" applyBorder="1" applyAlignment="1">
      <alignment horizontal="center" vertical="center" wrapText="1"/>
    </xf>
    <xf numFmtId="0" fontId="38" fillId="5" borderId="43" xfId="0" applyFont="1" applyFill="1" applyBorder="1" applyAlignment="1">
      <alignment horizontal="center" wrapText="1"/>
    </xf>
    <xf numFmtId="0" fontId="38" fillId="5" borderId="16" xfId="0" applyFont="1" applyFill="1" applyBorder="1" applyAlignment="1">
      <alignment horizontal="center"/>
    </xf>
    <xf numFmtId="0" fontId="38" fillId="5" borderId="66" xfId="0" applyFont="1" applyFill="1" applyBorder="1" applyAlignment="1">
      <alignment horizontal="center"/>
    </xf>
    <xf numFmtId="0" fontId="38" fillId="5" borderId="45" xfId="0" applyFont="1" applyFill="1" applyBorder="1" applyAlignment="1">
      <alignment horizontal="center"/>
    </xf>
    <xf numFmtId="0" fontId="38" fillId="5" borderId="14" xfId="0" applyFont="1" applyFill="1" applyBorder="1" applyAlignment="1">
      <alignment horizontal="center"/>
    </xf>
    <xf numFmtId="0" fontId="38" fillId="5" borderId="49" xfId="0" applyFont="1" applyFill="1" applyBorder="1" applyAlignment="1">
      <alignment horizontal="center"/>
    </xf>
    <xf numFmtId="0" fontId="0" fillId="0" borderId="43" xfId="0" applyBorder="1" applyAlignment="1" applyProtection="1">
      <alignment horizontal="left" vertical="top" wrapText="1"/>
      <protection locked="0"/>
    </xf>
    <xf numFmtId="0" fontId="0" fillId="0" borderId="16" xfId="0" applyBorder="1" applyAlignment="1" applyProtection="1">
      <alignment horizontal="left" vertical="top"/>
      <protection locked="0"/>
    </xf>
    <xf numFmtId="0" fontId="0" fillId="0" borderId="66" xfId="0" applyBorder="1" applyAlignment="1" applyProtection="1">
      <alignment horizontal="left" vertical="top"/>
      <protection locked="0"/>
    </xf>
    <xf numFmtId="0" fontId="0" fillId="0" borderId="44"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67" xfId="0" applyBorder="1" applyAlignment="1" applyProtection="1">
      <alignment horizontal="left" vertical="top"/>
      <protection locked="0"/>
    </xf>
    <xf numFmtId="0" fontId="0" fillId="0" borderId="45"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49" xfId="0" applyBorder="1" applyAlignment="1" applyProtection="1">
      <alignment horizontal="left" vertical="top"/>
      <protection locked="0"/>
    </xf>
    <xf numFmtId="0" fontId="38" fillId="24" borderId="69" xfId="0" applyFont="1" applyFill="1" applyBorder="1" applyAlignment="1">
      <alignment horizontal="center" vertical="center" wrapText="1"/>
    </xf>
    <xf numFmtId="0" fontId="38" fillId="24" borderId="31" xfId="0" applyFont="1" applyFill="1" applyBorder="1" applyAlignment="1">
      <alignment horizontal="center" vertical="center" wrapText="1"/>
    </xf>
    <xf numFmtId="0" fontId="38" fillId="24" borderId="31" xfId="0" applyFont="1" applyFill="1" applyBorder="1" applyAlignment="1">
      <alignment horizontal="center" vertical="center"/>
    </xf>
    <xf numFmtId="0" fontId="38" fillId="24" borderId="70" xfId="0" applyFont="1" applyFill="1" applyBorder="1" applyAlignment="1">
      <alignment horizontal="center" vertical="center"/>
    </xf>
    <xf numFmtId="0" fontId="38" fillId="0" borderId="8" xfId="0" applyFont="1" applyBorder="1" applyAlignment="1">
      <alignment horizontal="right" vertical="center"/>
    </xf>
    <xf numFmtId="0" fontId="38" fillId="0" borderId="12" xfId="0" applyFont="1" applyBorder="1" applyAlignment="1">
      <alignment horizontal="right" vertical="center"/>
    </xf>
    <xf numFmtId="0" fontId="38" fillId="0" borderId="12" xfId="0" applyFont="1" applyBorder="1" applyAlignment="1" applyProtection="1">
      <alignment horizontal="center" vertical="center"/>
      <protection locked="0"/>
    </xf>
    <xf numFmtId="0" fontId="38" fillId="0" borderId="13" xfId="0" applyFont="1" applyBorder="1" applyAlignment="1" applyProtection="1">
      <alignment horizontal="center" vertical="center"/>
      <protection locked="0"/>
    </xf>
    <xf numFmtId="0" fontId="38" fillId="0" borderId="10" xfId="0" applyFont="1" applyBorder="1" applyAlignment="1">
      <alignment horizontal="right" vertical="center" wrapText="1"/>
    </xf>
    <xf numFmtId="0" fontId="38" fillId="0" borderId="2" xfId="0" applyFont="1" applyBorder="1" applyAlignment="1">
      <alignment horizontal="right" vertical="center" wrapText="1"/>
    </xf>
    <xf numFmtId="0" fontId="38" fillId="0" borderId="2" xfId="0" applyFont="1" applyBorder="1" applyAlignment="1" applyProtection="1">
      <alignment horizontal="center" vertical="center"/>
      <protection locked="0"/>
    </xf>
    <xf numFmtId="0" fontId="38" fillId="0" borderId="11" xfId="0" applyFont="1" applyBorder="1" applyAlignment="1" applyProtection="1">
      <alignment horizontal="center" vertical="center"/>
      <protection locked="0"/>
    </xf>
    <xf numFmtId="0" fontId="26" fillId="7" borderId="8" xfId="0" applyFont="1" applyFill="1" applyBorder="1" applyAlignment="1">
      <alignment horizontal="center" vertical="center" wrapText="1"/>
    </xf>
    <xf numFmtId="0" fontId="26" fillId="7" borderId="12" xfId="0" applyFont="1" applyFill="1" applyBorder="1" applyAlignment="1">
      <alignment horizontal="center" vertical="center" wrapText="1"/>
    </xf>
    <xf numFmtId="0" fontId="26" fillId="7" borderId="13" xfId="0" applyFont="1" applyFill="1" applyBorder="1" applyAlignment="1">
      <alignment horizontal="center" vertical="center" wrapText="1"/>
    </xf>
    <xf numFmtId="0" fontId="36" fillId="0" borderId="0" xfId="1" applyFont="1" applyBorder="1" applyAlignment="1" applyProtection="1">
      <alignment horizontal="center" vertical="center"/>
      <protection locked="0"/>
    </xf>
    <xf numFmtId="0" fontId="36" fillId="0" borderId="2" xfId="1" applyFont="1" applyBorder="1" applyAlignment="1" applyProtection="1">
      <alignment horizontal="center" vertical="center"/>
      <protection locked="0"/>
    </xf>
    <xf numFmtId="0" fontId="26" fillId="8" borderId="8" xfId="0" applyFont="1" applyFill="1" applyBorder="1" applyAlignment="1">
      <alignment horizontal="center" vertical="center" wrapText="1"/>
    </xf>
    <xf numFmtId="0" fontId="26" fillId="8" borderId="42" xfId="0" applyFont="1" applyFill="1" applyBorder="1" applyAlignment="1">
      <alignment horizontal="center" vertical="center" wrapText="1"/>
    </xf>
    <xf numFmtId="0" fontId="26" fillId="8" borderId="10" xfId="0" applyFont="1" applyFill="1" applyBorder="1" applyAlignment="1">
      <alignment horizontal="center" vertical="center" wrapText="1"/>
    </xf>
    <xf numFmtId="0" fontId="20" fillId="0" borderId="9" xfId="1" applyFont="1" applyBorder="1" applyAlignment="1" applyProtection="1">
      <alignment horizontal="center" vertical="center"/>
      <protection locked="0"/>
    </xf>
    <xf numFmtId="0" fontId="20" fillId="0" borderId="56" xfId="1" applyFont="1" applyBorder="1" applyAlignment="1" applyProtection="1">
      <alignment horizontal="center" vertical="center"/>
      <protection locked="0"/>
    </xf>
    <xf numFmtId="0" fontId="24" fillId="0" borderId="42" xfId="0" applyFont="1" applyBorder="1" applyAlignment="1">
      <alignment horizontal="center" vertical="center" wrapText="1"/>
    </xf>
    <xf numFmtId="0" fontId="24" fillId="0" borderId="53" xfId="0" applyFont="1" applyBorder="1" applyAlignment="1">
      <alignment horizontal="center" vertical="center" wrapText="1"/>
    </xf>
    <xf numFmtId="0" fontId="24" fillId="0" borderId="58" xfId="0" applyFont="1" applyBorder="1" applyAlignment="1">
      <alignment horizontal="center" vertical="center" wrapText="1"/>
    </xf>
    <xf numFmtId="0" fontId="24" fillId="0" borderId="15" xfId="0" applyFont="1" applyBorder="1" applyAlignment="1">
      <alignment horizontal="center" vertical="center" wrapText="1"/>
    </xf>
    <xf numFmtId="0" fontId="26" fillId="22" borderId="25"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59" xfId="0" applyBorder="1" applyAlignment="1">
      <alignment horizontal="center" vertical="center" wrapText="1"/>
    </xf>
    <xf numFmtId="0" fontId="26" fillId="10" borderId="25" xfId="0" applyFont="1" applyFill="1" applyBorder="1" applyAlignment="1">
      <alignment horizontal="center" vertical="center" wrapText="1"/>
    </xf>
    <xf numFmtId="0" fontId="26" fillId="10" borderId="26" xfId="0" applyFont="1" applyFill="1" applyBorder="1" applyAlignment="1">
      <alignment horizontal="center" vertical="center" wrapText="1"/>
    </xf>
    <xf numFmtId="0" fontId="26" fillId="10" borderId="59" xfId="0" applyFont="1" applyFill="1" applyBorder="1" applyAlignment="1">
      <alignment horizontal="center" vertical="center" wrapText="1"/>
    </xf>
    <xf numFmtId="0" fontId="24" fillId="11" borderId="47" xfId="0" applyFont="1" applyFill="1" applyBorder="1" applyAlignment="1">
      <alignment horizontal="center" vertical="center" wrapText="1"/>
    </xf>
    <xf numFmtId="0" fontId="24" fillId="11" borderId="68" xfId="0" applyFont="1" applyFill="1" applyBorder="1" applyAlignment="1">
      <alignment horizontal="center" vertical="center" wrapText="1"/>
    </xf>
    <xf numFmtId="0" fontId="4" fillId="0" borderId="12" xfId="0" applyFont="1" applyBorder="1" applyAlignment="1">
      <alignment horizontal="center" vertical="center" wrapText="1"/>
    </xf>
    <xf numFmtId="0" fontId="24" fillId="11" borderId="20" xfId="0" applyFont="1" applyFill="1" applyBorder="1" applyAlignment="1">
      <alignment horizontal="center" vertical="center" wrapText="1"/>
    </xf>
    <xf numFmtId="0" fontId="0" fillId="0" borderId="5" xfId="0" applyBorder="1" applyAlignment="1">
      <alignment horizontal="center" vertical="center" wrapText="1"/>
    </xf>
    <xf numFmtId="0" fontId="24" fillId="11" borderId="61" xfId="0" applyFont="1" applyFill="1" applyBorder="1" applyAlignment="1">
      <alignment horizontal="center" vertical="center" wrapText="1"/>
    </xf>
    <xf numFmtId="0" fontId="0" fillId="0" borderId="29" xfId="0" applyBorder="1" applyAlignment="1">
      <alignment horizontal="center" vertical="center" wrapText="1"/>
    </xf>
    <xf numFmtId="0" fontId="24" fillId="10" borderId="47" xfId="0" applyFont="1" applyFill="1" applyBorder="1" applyAlignment="1">
      <alignment horizontal="center" vertical="center" wrapText="1"/>
    </xf>
    <xf numFmtId="0" fontId="24" fillId="10" borderId="68" xfId="0" applyFont="1" applyFill="1" applyBorder="1" applyAlignment="1">
      <alignment horizontal="center" vertical="center" wrapText="1"/>
    </xf>
    <xf numFmtId="0" fontId="24" fillId="16" borderId="20" xfId="0" applyFont="1" applyFill="1" applyBorder="1" applyAlignment="1">
      <alignment horizontal="center" vertical="center" wrapText="1"/>
    </xf>
    <xf numFmtId="0" fontId="24" fillId="16" borderId="5" xfId="0" applyFont="1" applyFill="1" applyBorder="1" applyAlignment="1">
      <alignment horizontal="center" vertical="center" wrapText="1"/>
    </xf>
    <xf numFmtId="0" fontId="0" fillId="8" borderId="60" xfId="0" applyFill="1" applyBorder="1" applyAlignment="1">
      <alignment horizontal="center" vertical="center" wrapText="1"/>
    </xf>
    <xf numFmtId="0" fontId="0" fillId="8" borderId="10" xfId="0" applyFill="1" applyBorder="1" applyAlignment="1">
      <alignment horizontal="center" vertical="center" wrapText="1"/>
    </xf>
    <xf numFmtId="12" fontId="24" fillId="5" borderId="50" xfId="0" applyNumberFormat="1" applyFont="1" applyFill="1" applyBorder="1" applyAlignment="1">
      <alignment horizontal="center" vertical="center"/>
    </xf>
    <xf numFmtId="12" fontId="24" fillId="5" borderId="7" xfId="0" applyNumberFormat="1" applyFont="1" applyFill="1" applyBorder="1" applyAlignment="1">
      <alignment horizontal="center" vertical="center"/>
    </xf>
    <xf numFmtId="0" fontId="24" fillId="16" borderId="61" xfId="0" applyFont="1" applyFill="1" applyBorder="1" applyAlignment="1">
      <alignment horizontal="center" vertical="center" wrapText="1"/>
    </xf>
    <xf numFmtId="0" fontId="24" fillId="16" borderId="29" xfId="0" applyFont="1" applyFill="1" applyBorder="1" applyAlignment="1">
      <alignment horizontal="center" vertical="center" wrapText="1"/>
    </xf>
    <xf numFmtId="0" fontId="24" fillId="4" borderId="50" xfId="0" applyFont="1" applyFill="1" applyBorder="1" applyAlignment="1">
      <alignment horizontal="center" vertical="center" wrapText="1"/>
    </xf>
    <xf numFmtId="0" fontId="24" fillId="4" borderId="51" xfId="0" applyFont="1" applyFill="1" applyBorder="1" applyAlignment="1">
      <alignment horizontal="center" vertical="center" wrapText="1"/>
    </xf>
    <xf numFmtId="12" fontId="24" fillId="9" borderId="19" xfId="0" applyNumberFormat="1" applyFont="1" applyFill="1" applyBorder="1" applyAlignment="1">
      <alignment horizontal="center" vertical="center"/>
    </xf>
    <xf numFmtId="12" fontId="24" fillId="9" borderId="40" xfId="0" applyNumberFormat="1" applyFont="1" applyFill="1" applyBorder="1" applyAlignment="1">
      <alignment horizontal="center" vertical="center"/>
    </xf>
    <xf numFmtId="0" fontId="24" fillId="11" borderId="8" xfId="0" applyFont="1" applyFill="1" applyBorder="1" applyAlignment="1">
      <alignment horizontal="center" vertical="center" wrapText="1"/>
    </xf>
    <xf numFmtId="0" fontId="24" fillId="11" borderId="12" xfId="0" applyFont="1" applyFill="1" applyBorder="1" applyAlignment="1">
      <alignment horizontal="center" vertical="center"/>
    </xf>
    <xf numFmtId="0" fontId="24" fillId="11" borderId="13" xfId="0" applyFont="1" applyFill="1" applyBorder="1" applyAlignment="1">
      <alignment horizontal="center" vertical="center"/>
    </xf>
    <xf numFmtId="0" fontId="0" fillId="8" borderId="8" xfId="0" applyFill="1" applyBorder="1" applyAlignment="1">
      <alignment horizontal="center" vertical="center" wrapText="1"/>
    </xf>
    <xf numFmtId="0" fontId="0" fillId="8" borderId="58" xfId="0" applyFill="1" applyBorder="1" applyAlignment="1">
      <alignment horizontal="center" vertical="center" wrapText="1"/>
    </xf>
    <xf numFmtId="2" fontId="24" fillId="0" borderId="22" xfId="0" applyNumberFormat="1" applyFont="1" applyBorder="1" applyAlignment="1" applyProtection="1">
      <alignment horizontal="center" vertical="center"/>
      <protection locked="0"/>
    </xf>
    <xf numFmtId="2" fontId="24" fillId="0" borderId="51" xfId="0" applyNumberFormat="1" applyFont="1" applyBorder="1" applyAlignment="1" applyProtection="1">
      <alignment horizontal="center" vertical="center"/>
      <protection locked="0"/>
    </xf>
    <xf numFmtId="0" fontId="36" fillId="0" borderId="0" xfId="1" applyFont="1" applyAlignment="1" applyProtection="1">
      <alignment horizontal="center" vertical="center"/>
      <protection locked="0"/>
    </xf>
    <xf numFmtId="0" fontId="24" fillId="26" borderId="42" xfId="0" applyFont="1" applyFill="1" applyBorder="1" applyAlignment="1">
      <alignment horizontal="center" vertical="center" wrapText="1"/>
    </xf>
    <xf numFmtId="0" fontId="24" fillId="26" borderId="0" xfId="0" applyFont="1" applyFill="1" applyAlignment="1">
      <alignment horizontal="center" vertical="center" wrapText="1"/>
    </xf>
    <xf numFmtId="0" fontId="24" fillId="26" borderId="0" xfId="0" applyFont="1" applyFill="1" applyAlignment="1">
      <alignment horizontal="center" vertical="center"/>
    </xf>
    <xf numFmtId="0" fontId="38" fillId="5" borderId="69" xfId="0" applyFont="1" applyFill="1" applyBorder="1" applyAlignment="1">
      <alignment horizontal="center" vertical="center" wrapText="1"/>
    </xf>
    <xf numFmtId="0" fontId="38" fillId="5" borderId="31" xfId="0" applyFont="1" applyFill="1" applyBorder="1" applyAlignment="1">
      <alignment horizontal="center" vertical="center" wrapText="1"/>
    </xf>
    <xf numFmtId="0" fontId="38" fillId="5" borderId="70" xfId="0" applyFont="1" applyFill="1" applyBorder="1" applyAlignment="1">
      <alignment horizontal="center" vertical="center" wrapText="1"/>
    </xf>
    <xf numFmtId="0" fontId="26" fillId="0" borderId="31" xfId="0" applyFont="1" applyBorder="1" applyAlignment="1">
      <alignment horizontal="center" vertical="center" wrapText="1"/>
    </xf>
    <xf numFmtId="0" fontId="27" fillId="0" borderId="31" xfId="0" applyFont="1" applyBorder="1" applyAlignment="1">
      <alignment horizontal="center" vertical="center" wrapText="1"/>
    </xf>
    <xf numFmtId="0" fontId="24" fillId="11" borderId="9"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56" xfId="0" applyBorder="1" applyAlignment="1">
      <alignment horizontal="center" vertical="center" wrapText="1"/>
    </xf>
    <xf numFmtId="0" fontId="26" fillId="4" borderId="42" xfId="0" applyFont="1" applyFill="1" applyBorder="1" applyAlignment="1">
      <alignment horizontal="center" vertical="center" wrapText="1"/>
    </xf>
    <xf numFmtId="0" fontId="0" fillId="4" borderId="0" xfId="0" applyFill="1" applyAlignment="1">
      <alignment horizontal="center" vertical="center"/>
    </xf>
    <xf numFmtId="0" fontId="0" fillId="4" borderId="53" xfId="0" applyFill="1" applyBorder="1" applyAlignment="1">
      <alignment horizontal="center" vertical="center"/>
    </xf>
    <xf numFmtId="0" fontId="51" fillId="0" borderId="8" xfId="0" applyFont="1" applyBorder="1" applyAlignment="1">
      <alignment horizontal="center" vertical="center" wrapText="1"/>
    </xf>
    <xf numFmtId="0" fontId="51" fillId="0" borderId="13" xfId="0" applyFont="1" applyBorder="1" applyAlignment="1">
      <alignment horizontal="center" vertical="center" wrapText="1"/>
    </xf>
    <xf numFmtId="0" fontId="24" fillId="3" borderId="21"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6" fillId="4" borderId="24"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4" fillId="3" borderId="43" xfId="0" applyFont="1" applyFill="1" applyBorder="1" applyAlignment="1">
      <alignment horizontal="center" vertical="center" wrapText="1"/>
    </xf>
    <xf numFmtId="0" fontId="24" fillId="3" borderId="55" xfId="0" applyFont="1" applyFill="1" applyBorder="1" applyAlignment="1">
      <alignment horizontal="center" vertical="center" wrapText="1"/>
    </xf>
    <xf numFmtId="0" fontId="24" fillId="10" borderId="20" xfId="0" applyFont="1" applyFill="1" applyBorder="1" applyAlignment="1">
      <alignment horizontal="center" vertical="center" wrapText="1"/>
    </xf>
    <xf numFmtId="0" fontId="24" fillId="10" borderId="39" xfId="0" applyFont="1" applyFill="1" applyBorder="1" applyAlignment="1">
      <alignment horizontal="center" vertical="center" wrapText="1"/>
    </xf>
    <xf numFmtId="0" fontId="24" fillId="11" borderId="37" xfId="0" applyFont="1" applyFill="1" applyBorder="1" applyAlignment="1">
      <alignment horizontal="center" vertical="center" wrapText="1"/>
    </xf>
    <xf numFmtId="0" fontId="24" fillId="11" borderId="50" xfId="0" applyFont="1" applyFill="1" applyBorder="1" applyAlignment="1">
      <alignment horizontal="center" vertical="center" wrapText="1"/>
    </xf>
    <xf numFmtId="0" fontId="0" fillId="0" borderId="7" xfId="0" applyBorder="1" applyAlignment="1">
      <alignment horizontal="center" vertical="center" wrapText="1"/>
    </xf>
    <xf numFmtId="0" fontId="24" fillId="10" borderId="37" xfId="0" applyFont="1" applyFill="1" applyBorder="1" applyAlignment="1">
      <alignment horizontal="center" vertical="center" wrapText="1"/>
    </xf>
    <xf numFmtId="0" fontId="38" fillId="9" borderId="69" xfId="0" applyFont="1" applyFill="1" applyBorder="1" applyAlignment="1">
      <alignment horizontal="center"/>
    </xf>
    <xf numFmtId="0" fontId="38" fillId="9" borderId="31" xfId="0" applyFont="1" applyFill="1" applyBorder="1" applyAlignment="1">
      <alignment horizontal="center"/>
    </xf>
    <xf numFmtId="0" fontId="38" fillId="9" borderId="70" xfId="0" applyFont="1" applyFill="1" applyBorder="1" applyAlignment="1">
      <alignment horizontal="center"/>
    </xf>
    <xf numFmtId="0" fontId="50" fillId="0" borderId="42" xfId="0" applyFont="1" applyBorder="1" applyAlignment="1">
      <alignment horizontal="center" vertical="center" wrapText="1"/>
    </xf>
    <xf numFmtId="0" fontId="50" fillId="0" borderId="53" xfId="0" applyFont="1" applyBorder="1" applyAlignment="1">
      <alignment horizontal="center" vertical="center" wrapText="1"/>
    </xf>
    <xf numFmtId="0" fontId="24" fillId="3" borderId="20" xfId="0" applyFont="1" applyFill="1" applyBorder="1" applyAlignment="1">
      <alignment horizontal="center" vertical="center" wrapText="1"/>
    </xf>
    <xf numFmtId="0" fontId="24" fillId="3" borderId="39" xfId="0" applyFont="1" applyFill="1" applyBorder="1" applyAlignment="1">
      <alignment horizontal="center" vertical="center" wrapText="1"/>
    </xf>
    <xf numFmtId="0" fontId="24" fillId="4" borderId="0" xfId="0" applyFont="1" applyFill="1" applyAlignment="1">
      <alignment horizontal="center" vertical="center" wrapText="1"/>
    </xf>
    <xf numFmtId="0" fontId="24" fillId="4" borderId="0" xfId="0" applyFont="1" applyFill="1" applyAlignment="1">
      <alignment horizontal="center" vertical="center"/>
    </xf>
    <xf numFmtId="0" fontId="0" fillId="3" borderId="61" xfId="0" applyFill="1" applyBorder="1" applyAlignment="1" applyProtection="1">
      <alignment horizontal="center" vertical="center"/>
      <protection hidden="1"/>
    </xf>
    <xf numFmtId="0" fontId="0" fillId="3" borderId="19" xfId="0" applyFill="1" applyBorder="1" applyAlignment="1" applyProtection="1">
      <alignment horizontal="center" vertical="center"/>
      <protection hidden="1"/>
    </xf>
    <xf numFmtId="0" fontId="0" fillId="3" borderId="29" xfId="0" applyFill="1" applyBorder="1" applyAlignment="1" applyProtection="1">
      <alignment horizontal="center" vertical="center"/>
      <protection hidden="1"/>
    </xf>
    <xf numFmtId="0" fontId="26" fillId="7" borderId="10"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6" fillId="7" borderId="11" xfId="0" applyFont="1" applyFill="1" applyBorder="1" applyAlignment="1">
      <alignment horizontal="center" vertical="center" wrapText="1"/>
    </xf>
    <xf numFmtId="12" fontId="24" fillId="5" borderId="23" xfId="0" applyNumberFormat="1" applyFont="1" applyFill="1" applyBorder="1" applyAlignment="1" applyProtection="1">
      <alignment horizontal="center" vertical="center"/>
      <protection hidden="1"/>
    </xf>
    <xf numFmtId="12" fontId="24" fillId="5" borderId="59" xfId="0" applyNumberFormat="1" applyFont="1" applyFill="1" applyBorder="1" applyAlignment="1" applyProtection="1">
      <alignment horizontal="center" vertical="center"/>
      <protection hidden="1"/>
    </xf>
    <xf numFmtId="12" fontId="24" fillId="5" borderId="63" xfId="0" applyNumberFormat="1" applyFont="1" applyFill="1" applyBorder="1" applyAlignment="1" applyProtection="1">
      <alignment horizontal="center" vertical="center"/>
      <protection hidden="1"/>
    </xf>
    <xf numFmtId="12" fontId="24" fillId="5" borderId="71" xfId="0" applyNumberFormat="1" applyFont="1" applyFill="1" applyBorder="1" applyAlignment="1" applyProtection="1">
      <alignment horizontal="center" vertical="center"/>
      <protection hidden="1"/>
    </xf>
    <xf numFmtId="0" fontId="26" fillId="4" borderId="30" xfId="0" applyFont="1" applyFill="1" applyBorder="1" applyAlignment="1">
      <alignment horizontal="center" vertical="center" wrapText="1"/>
    </xf>
    <xf numFmtId="0" fontId="26" fillId="4" borderId="28" xfId="0" applyFont="1" applyFill="1" applyBorder="1" applyAlignment="1">
      <alignment horizontal="center" vertical="center" wrapText="1"/>
    </xf>
    <xf numFmtId="0" fontId="24" fillId="4" borderId="66" xfId="0" applyFont="1" applyFill="1" applyBorder="1" applyAlignment="1">
      <alignment horizontal="center" vertical="center" wrapText="1"/>
    </xf>
    <xf numFmtId="0" fontId="24" fillId="4" borderId="38" xfId="0" applyFont="1" applyFill="1" applyBorder="1" applyAlignment="1">
      <alignment horizontal="center" vertical="center" wrapText="1"/>
    </xf>
    <xf numFmtId="0" fontId="0" fillId="8" borderId="16"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2" xfId="0" applyFill="1" applyBorder="1" applyAlignment="1">
      <alignment horizontal="center" vertical="center" wrapText="1"/>
    </xf>
    <xf numFmtId="0" fontId="0" fillId="8" borderId="11" xfId="0" applyFill="1" applyBorder="1" applyAlignment="1">
      <alignment horizontal="center" vertical="center" wrapText="1"/>
    </xf>
    <xf numFmtId="0" fontId="0" fillId="9" borderId="52" xfId="0" applyFill="1" applyBorder="1" applyAlignment="1">
      <alignment horizontal="center"/>
    </xf>
    <xf numFmtId="0" fontId="0" fillId="9" borderId="19" xfId="0" applyFill="1" applyBorder="1" applyAlignment="1">
      <alignment horizontal="center"/>
    </xf>
    <xf numFmtId="12" fontId="0" fillId="9" borderId="43" xfId="0" applyNumberFormat="1" applyFill="1" applyBorder="1" applyAlignment="1" applyProtection="1">
      <alignment horizontal="center" vertical="center"/>
      <protection hidden="1"/>
    </xf>
    <xf numFmtId="12" fontId="0" fillId="9" borderId="17" xfId="0" applyNumberFormat="1" applyFill="1" applyBorder="1" applyAlignment="1" applyProtection="1">
      <alignment horizontal="center" vertical="center"/>
      <protection hidden="1"/>
    </xf>
    <xf numFmtId="0" fontId="0" fillId="9" borderId="72" xfId="0" applyFill="1" applyBorder="1" applyAlignment="1">
      <alignment horizontal="center"/>
    </xf>
    <xf numFmtId="0" fontId="0" fillId="9" borderId="18" xfId="0" applyFill="1" applyBorder="1" applyAlignment="1">
      <alignment horizontal="center"/>
    </xf>
    <xf numFmtId="0" fontId="0" fillId="9" borderId="5" xfId="0" applyFill="1" applyBorder="1" applyAlignment="1">
      <alignment horizontal="center"/>
    </xf>
    <xf numFmtId="0" fontId="0" fillId="9" borderId="29" xfId="0" applyFill="1" applyBorder="1" applyAlignment="1">
      <alignment horizontal="center"/>
    </xf>
    <xf numFmtId="0" fontId="24" fillId="11" borderId="69" xfId="0" applyFont="1" applyFill="1" applyBorder="1" applyAlignment="1">
      <alignment horizontal="center" vertical="center" wrapText="1"/>
    </xf>
    <xf numFmtId="0" fontId="24" fillId="11" borderId="31" xfId="0" applyFont="1" applyFill="1" applyBorder="1" applyAlignment="1">
      <alignment horizontal="center" vertical="center"/>
    </xf>
    <xf numFmtId="0" fontId="24" fillId="11" borderId="70" xfId="0" applyFont="1" applyFill="1" applyBorder="1" applyAlignment="1">
      <alignment horizontal="center" vertical="center"/>
    </xf>
    <xf numFmtId="0" fontId="0" fillId="8" borderId="12" xfId="0" applyFill="1" applyBorder="1" applyAlignment="1">
      <alignment horizontal="center" vertical="center" wrapText="1"/>
    </xf>
    <xf numFmtId="0" fontId="0" fillId="8" borderId="13" xfId="0" applyFill="1" applyBorder="1" applyAlignment="1">
      <alignment horizontal="center" vertical="center" wrapText="1"/>
    </xf>
    <xf numFmtId="0" fontId="0" fillId="8" borderId="14" xfId="0" applyFill="1" applyBorder="1" applyAlignment="1">
      <alignment horizontal="center" vertical="center" wrapText="1"/>
    </xf>
    <xf numFmtId="0" fontId="0" fillId="8" borderId="15" xfId="0" applyFill="1" applyBorder="1" applyAlignment="1">
      <alignment horizontal="center" vertical="center" wrapText="1"/>
    </xf>
    <xf numFmtId="2" fontId="24" fillId="0" borderId="45" xfId="0" applyNumberFormat="1" applyFont="1" applyBorder="1" applyAlignment="1" applyProtection="1">
      <alignment horizontal="center" vertical="center"/>
      <protection locked="0"/>
    </xf>
    <xf numFmtId="2" fontId="24" fillId="0" borderId="15" xfId="0" applyNumberFormat="1" applyFont="1" applyBorder="1" applyAlignment="1" applyProtection="1">
      <alignment horizontal="center" vertical="center"/>
      <protection locked="0"/>
    </xf>
    <xf numFmtId="2" fontId="24" fillId="0" borderId="23" xfId="0" applyNumberFormat="1" applyFont="1" applyBorder="1" applyAlignment="1" applyProtection="1">
      <alignment horizontal="center" vertical="center"/>
      <protection locked="0"/>
    </xf>
    <xf numFmtId="2" fontId="24" fillId="0" borderId="59" xfId="0" applyNumberFormat="1" applyFont="1" applyBorder="1" applyAlignment="1" applyProtection="1">
      <alignment horizontal="center" vertical="center"/>
      <protection locked="0"/>
    </xf>
    <xf numFmtId="0" fontId="26" fillId="8" borderId="24" xfId="0" applyFont="1" applyFill="1" applyBorder="1" applyAlignment="1">
      <alignment horizontal="center" vertical="center" wrapText="1"/>
    </xf>
    <xf numFmtId="0" fontId="26" fillId="8" borderId="6" xfId="0" applyFont="1" applyFill="1" applyBorder="1" applyAlignment="1">
      <alignment horizontal="center" vertical="center" wrapText="1"/>
    </xf>
    <xf numFmtId="0" fontId="26" fillId="8" borderId="47" xfId="0" applyFont="1" applyFill="1" applyBorder="1" applyAlignment="1">
      <alignment horizontal="center" vertical="center" wrapText="1"/>
    </xf>
    <xf numFmtId="0" fontId="26" fillId="8" borderId="20" xfId="0" applyFont="1" applyFill="1" applyBorder="1" applyAlignment="1">
      <alignment horizontal="center" vertical="center" wrapText="1"/>
    </xf>
    <xf numFmtId="0" fontId="36" fillId="0" borderId="2" xfId="1" applyFont="1" applyBorder="1" applyAlignment="1" applyProtection="1">
      <alignment vertical="center"/>
      <protection locked="0"/>
    </xf>
    <xf numFmtId="2" fontId="0" fillId="11" borderId="73" xfId="0" applyNumberFormat="1" applyFill="1" applyBorder="1" applyAlignment="1" applyProtection="1">
      <alignment horizontal="center" vertical="center"/>
      <protection hidden="1"/>
    </xf>
    <xf numFmtId="2" fontId="0" fillId="11" borderId="31" xfId="0" applyNumberFormat="1" applyFill="1" applyBorder="1" applyAlignment="1" applyProtection="1">
      <alignment horizontal="center" vertical="center"/>
      <protection hidden="1"/>
    </xf>
    <xf numFmtId="2" fontId="0" fillId="11" borderId="74" xfId="0" applyNumberFormat="1" applyFill="1" applyBorder="1" applyAlignment="1" applyProtection="1">
      <alignment horizontal="center" vertical="center"/>
      <protection hidden="1"/>
    </xf>
    <xf numFmtId="0" fontId="26" fillId="18" borderId="6" xfId="0" applyFont="1" applyFill="1" applyBorder="1" applyAlignment="1" applyProtection="1">
      <alignment horizontal="center" vertical="center" wrapText="1"/>
      <protection hidden="1"/>
    </xf>
    <xf numFmtId="0" fontId="24" fillId="0" borderId="73" xfId="0" applyFont="1" applyBorder="1" applyAlignment="1">
      <alignment horizontal="center" vertical="center" wrapText="1"/>
    </xf>
    <xf numFmtId="0" fontId="24" fillId="0" borderId="70" xfId="0" applyFont="1" applyBorder="1" applyAlignment="1">
      <alignment horizontal="center" vertical="center" wrapText="1"/>
    </xf>
    <xf numFmtId="0" fontId="38" fillId="10" borderId="6" xfId="0" applyFont="1" applyFill="1" applyBorder="1" applyAlignment="1" applyProtection="1">
      <alignment horizontal="center" wrapText="1"/>
      <protection hidden="1"/>
    </xf>
    <xf numFmtId="10" fontId="21" fillId="5" borderId="6" xfId="2" applyNumberFormat="1" applyFont="1" applyFill="1" applyBorder="1" applyAlignment="1" applyProtection="1">
      <alignment horizontal="center" vertical="center" wrapText="1"/>
    </xf>
    <xf numFmtId="0" fontId="0" fillId="0" borderId="0" xfId="0" applyAlignment="1" applyProtection="1">
      <alignment horizontal="center" vertical="top" wrapText="1"/>
      <protection locked="0"/>
    </xf>
    <xf numFmtId="0" fontId="38" fillId="10" borderId="6" xfId="0" applyFont="1" applyFill="1" applyBorder="1" applyAlignment="1" applyProtection="1">
      <alignment horizontal="center" vertical="center" wrapText="1"/>
      <protection hidden="1"/>
    </xf>
    <xf numFmtId="0" fontId="38" fillId="19" borderId="6" xfId="0" applyFont="1" applyFill="1" applyBorder="1" applyAlignment="1" applyProtection="1">
      <alignment horizontal="center" vertical="center" wrapText="1"/>
      <protection locked="0"/>
    </xf>
    <xf numFmtId="0" fontId="24" fillId="19" borderId="6" xfId="0" applyFont="1" applyFill="1" applyBorder="1" applyAlignment="1" applyProtection="1">
      <alignment horizontal="center" vertical="center" wrapText="1"/>
      <protection locked="0"/>
    </xf>
    <xf numFmtId="0" fontId="24" fillId="19" borderId="20" xfId="0" applyFont="1" applyFill="1" applyBorder="1" applyAlignment="1" applyProtection="1">
      <alignment horizontal="center" vertical="center" wrapText="1"/>
      <protection locked="0"/>
    </xf>
    <xf numFmtId="0" fontId="26" fillId="3" borderId="6" xfId="0" applyFont="1" applyFill="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38" fillId="5" borderId="69" xfId="0" applyFont="1" applyFill="1" applyBorder="1" applyAlignment="1" applyProtection="1">
      <alignment horizontal="center" vertical="center" wrapText="1"/>
      <protection hidden="1"/>
    </xf>
    <xf numFmtId="0" fontId="38" fillId="5" borderId="31" xfId="0" applyFont="1" applyFill="1" applyBorder="1" applyAlignment="1" applyProtection="1">
      <alignment horizontal="center" vertical="center" wrapText="1"/>
      <protection hidden="1"/>
    </xf>
    <xf numFmtId="0" fontId="38" fillId="5" borderId="70" xfId="0" applyFont="1" applyFill="1" applyBorder="1" applyAlignment="1" applyProtection="1">
      <alignment horizontal="center" vertical="center" wrapText="1"/>
      <protection hidden="1"/>
    </xf>
    <xf numFmtId="12" fontId="0" fillId="5" borderId="6" xfId="0" applyNumberFormat="1" applyFill="1" applyBorder="1" applyAlignment="1">
      <alignment horizontal="center" vertical="center" wrapText="1"/>
    </xf>
    <xf numFmtId="0" fontId="38" fillId="5" borderId="69" xfId="0" applyFont="1" applyFill="1" applyBorder="1" applyAlignment="1">
      <alignment horizontal="center" vertical="center"/>
    </xf>
    <xf numFmtId="0" fontId="38" fillId="5" borderId="31" xfId="0" applyFont="1" applyFill="1" applyBorder="1" applyAlignment="1">
      <alignment horizontal="center" vertical="center"/>
    </xf>
    <xf numFmtId="0" fontId="38" fillId="5" borderId="70" xfId="0" applyFont="1" applyFill="1" applyBorder="1" applyAlignment="1">
      <alignment horizontal="center" vertical="center"/>
    </xf>
    <xf numFmtId="0" fontId="36" fillId="0" borderId="0" xfId="1" applyFont="1" applyFill="1" applyBorder="1" applyAlignment="1" applyProtection="1">
      <alignment horizontal="center" vertical="center"/>
      <protection locked="0"/>
    </xf>
    <xf numFmtId="0" fontId="36" fillId="0" borderId="2" xfId="1" applyFont="1" applyFill="1" applyBorder="1" applyAlignment="1" applyProtection="1">
      <alignment horizontal="center" vertical="center"/>
      <protection locked="0"/>
    </xf>
    <xf numFmtId="0" fontId="36" fillId="0" borderId="2" xfId="1" applyFont="1" applyBorder="1" applyAlignment="1" applyProtection="1">
      <alignment horizontal="center" vertical="center" wrapText="1"/>
    </xf>
    <xf numFmtId="0" fontId="36" fillId="0" borderId="31" xfId="1" applyFont="1" applyFill="1" applyBorder="1" applyAlignment="1" applyProtection="1">
      <alignment horizontal="center" vertical="center"/>
      <protection locked="0"/>
    </xf>
    <xf numFmtId="0" fontId="36" fillId="14" borderId="69" xfId="1" applyFont="1" applyFill="1" applyBorder="1" applyAlignment="1" applyProtection="1">
      <alignment horizontal="center" vertical="center"/>
    </xf>
    <xf numFmtId="0" fontId="36" fillId="14" borderId="31" xfId="1" applyFont="1" applyFill="1" applyBorder="1" applyAlignment="1" applyProtection="1">
      <alignment horizontal="center" vertical="center"/>
    </xf>
    <xf numFmtId="0" fontId="36" fillId="14" borderId="70" xfId="1" applyFont="1" applyFill="1" applyBorder="1" applyAlignment="1" applyProtection="1">
      <alignment horizontal="center" vertical="center"/>
    </xf>
    <xf numFmtId="0" fontId="36" fillId="0" borderId="0" xfId="1" applyFont="1" applyAlignment="1" applyProtection="1">
      <alignment horizontal="center"/>
    </xf>
    <xf numFmtId="0" fontId="0" fillId="0" borderId="12" xfId="0" applyBorder="1" applyAlignment="1">
      <alignment horizontal="center" vertical="center" wrapText="1"/>
    </xf>
    <xf numFmtId="0" fontId="26" fillId="7" borderId="69" xfId="0" applyFont="1" applyFill="1" applyBorder="1" applyAlignment="1">
      <alignment horizontal="center" vertical="top" wrapText="1"/>
    </xf>
    <xf numFmtId="0" fontId="26" fillId="7" borderId="31" xfId="0" applyFont="1" applyFill="1" applyBorder="1" applyAlignment="1">
      <alignment horizontal="center" vertical="top" wrapText="1"/>
    </xf>
    <xf numFmtId="0" fontId="26" fillId="7" borderId="70" xfId="0" applyFont="1" applyFill="1" applyBorder="1" applyAlignment="1">
      <alignment horizontal="center" vertical="top" wrapText="1"/>
    </xf>
    <xf numFmtId="0" fontId="26" fillId="7" borderId="8" xfId="0" applyFont="1" applyFill="1" applyBorder="1" applyAlignment="1">
      <alignment horizontal="center" vertical="top" wrapText="1"/>
    </xf>
    <xf numFmtId="0" fontId="0" fillId="0" borderId="12" xfId="0" applyBorder="1" applyAlignment="1">
      <alignment vertical="top"/>
    </xf>
    <xf numFmtId="0" fontId="0" fillId="0" borderId="13" xfId="0" applyBorder="1" applyAlignment="1">
      <alignment vertical="top"/>
    </xf>
    <xf numFmtId="0" fontId="0" fillId="0" borderId="10" xfId="0" applyBorder="1" applyAlignment="1">
      <alignment vertical="top"/>
    </xf>
    <xf numFmtId="0" fontId="0" fillId="0" borderId="2" xfId="0" applyBorder="1" applyAlignment="1">
      <alignment vertical="top"/>
    </xf>
    <xf numFmtId="0" fontId="0" fillId="0" borderId="11" xfId="0" applyBorder="1" applyAlignment="1">
      <alignment vertical="top"/>
    </xf>
    <xf numFmtId="0" fontId="36" fillId="26" borderId="9" xfId="1" applyFont="1" applyFill="1" applyBorder="1" applyAlignment="1" applyProtection="1">
      <alignment horizontal="center" vertical="center"/>
      <protection locked="0"/>
    </xf>
    <xf numFmtId="0" fontId="36" fillId="26" borderId="27" xfId="1" applyFont="1" applyFill="1" applyBorder="1" applyAlignment="1" applyProtection="1">
      <alignment horizontal="center" vertical="center"/>
      <protection locked="0"/>
    </xf>
    <xf numFmtId="0" fontId="36" fillId="26" borderId="56" xfId="1" applyFont="1" applyFill="1" applyBorder="1" applyAlignment="1" applyProtection="1">
      <alignment horizontal="center" vertical="center"/>
      <protection locked="0"/>
    </xf>
    <xf numFmtId="0" fontId="24" fillId="11" borderId="27" xfId="0" applyFont="1" applyFill="1" applyBorder="1" applyAlignment="1">
      <alignment horizontal="center" vertical="center" wrapText="1"/>
    </xf>
    <xf numFmtId="0" fontId="24" fillId="11" borderId="56" xfId="0" applyFont="1" applyFill="1" applyBorder="1" applyAlignment="1">
      <alignment horizontal="center" vertical="center" wrapText="1"/>
    </xf>
    <xf numFmtId="0" fontId="0" fillId="5" borderId="6" xfId="0" applyFill="1" applyBorder="1" applyAlignment="1" applyProtection="1">
      <alignment horizontal="center" vertical="center"/>
      <protection hidden="1"/>
    </xf>
    <xf numFmtId="0" fontId="0" fillId="5" borderId="41" xfId="0" applyFill="1" applyBorder="1" applyAlignment="1" applyProtection="1">
      <alignment horizontal="center" vertical="center"/>
      <protection hidden="1"/>
    </xf>
    <xf numFmtId="0" fontId="0" fillId="25" borderId="5" xfId="0" applyFill="1" applyBorder="1" applyAlignment="1">
      <alignment horizontal="center"/>
    </xf>
    <xf numFmtId="0" fontId="0" fillId="25" borderId="29" xfId="0" applyFill="1" applyBorder="1" applyAlignment="1">
      <alignment horizontal="center"/>
    </xf>
    <xf numFmtId="12" fontId="0" fillId="5" borderId="43" xfId="0" applyNumberFormat="1" applyFill="1" applyBorder="1" applyAlignment="1" applyProtection="1">
      <alignment horizontal="center" vertical="center"/>
      <protection hidden="1"/>
    </xf>
    <xf numFmtId="12" fontId="0" fillId="5" borderId="17" xfId="0" applyNumberFormat="1" applyFill="1" applyBorder="1" applyAlignment="1" applyProtection="1">
      <alignment horizontal="center" vertical="center"/>
      <protection hidden="1"/>
    </xf>
    <xf numFmtId="0" fontId="24" fillId="8" borderId="24" xfId="0" applyFont="1" applyFill="1" applyBorder="1" applyAlignment="1">
      <alignment horizontal="right" vertical="center" wrapText="1"/>
    </xf>
    <xf numFmtId="0" fontId="24" fillId="8" borderId="6" xfId="0" applyFont="1" applyFill="1" applyBorder="1" applyAlignment="1">
      <alignment horizontal="right" vertical="center" wrapText="1"/>
    </xf>
    <xf numFmtId="0" fontId="24" fillId="8" borderId="62" xfId="0" applyFont="1" applyFill="1" applyBorder="1" applyAlignment="1">
      <alignment horizontal="right" vertical="center" wrapText="1"/>
    </xf>
    <xf numFmtId="0" fontId="24" fillId="8" borderId="1" xfId="0" applyFont="1" applyFill="1" applyBorder="1" applyAlignment="1">
      <alignment horizontal="right" vertical="center" wrapText="1"/>
    </xf>
    <xf numFmtId="164" fontId="0" fillId="5" borderId="23" xfId="0" applyNumberFormat="1" applyFill="1" applyBorder="1" applyAlignment="1" applyProtection="1">
      <alignment horizontal="center" vertical="center"/>
      <protection hidden="1"/>
    </xf>
    <xf numFmtId="164" fontId="0" fillId="5" borderId="59" xfId="0" applyNumberFormat="1" applyFill="1" applyBorder="1" applyAlignment="1" applyProtection="1">
      <alignment horizontal="center" vertical="center"/>
      <protection hidden="1"/>
    </xf>
    <xf numFmtId="164" fontId="0" fillId="5" borderId="63" xfId="0" applyNumberFormat="1" applyFill="1" applyBorder="1" applyAlignment="1" applyProtection="1">
      <alignment horizontal="center" vertical="center"/>
      <protection hidden="1"/>
    </xf>
    <xf numFmtId="164" fontId="0" fillId="5" borderId="71" xfId="0" applyNumberFormat="1" applyFill="1" applyBorder="1" applyAlignment="1" applyProtection="1">
      <alignment horizontal="center" vertical="center"/>
      <protection hidden="1"/>
    </xf>
    <xf numFmtId="0" fontId="42" fillId="17" borderId="0" xfId="0" applyFont="1" applyFill="1" applyAlignment="1">
      <alignment horizontal="left" vertical="center"/>
    </xf>
    <xf numFmtId="0" fontId="42" fillId="17" borderId="53" xfId="0" applyFont="1" applyFill="1" applyBorder="1" applyAlignment="1">
      <alignment horizontal="left" vertical="center"/>
    </xf>
    <xf numFmtId="0" fontId="52" fillId="0" borderId="25"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59" xfId="0" applyFont="1" applyBorder="1" applyAlignment="1">
      <alignment horizontal="center" vertical="center" wrapText="1"/>
    </xf>
    <xf numFmtId="0" fontId="24" fillId="0" borderId="5" xfId="0" applyFont="1" applyBorder="1" applyAlignment="1">
      <alignment horizontal="center" vertical="center"/>
    </xf>
    <xf numFmtId="0" fontId="24" fillId="9" borderId="6" xfId="0" applyFont="1" applyFill="1" applyBorder="1" applyAlignment="1">
      <alignment horizontal="center" vertical="center" wrapText="1"/>
    </xf>
    <xf numFmtId="0" fontId="0" fillId="25" borderId="52" xfId="0" applyFill="1" applyBorder="1" applyAlignment="1">
      <alignment horizontal="center"/>
    </xf>
    <xf numFmtId="0" fontId="0" fillId="25" borderId="19" xfId="0" applyFill="1" applyBorder="1" applyAlignment="1">
      <alignment horizontal="center"/>
    </xf>
    <xf numFmtId="2" fontId="0" fillId="25" borderId="6" xfId="0" applyNumberFormat="1" applyFill="1" applyBorder="1" applyAlignment="1" applyProtection="1">
      <alignment horizontal="center" vertical="center"/>
      <protection locked="0"/>
    </xf>
    <xf numFmtId="2" fontId="0" fillId="25" borderId="41" xfId="0" applyNumberFormat="1" applyFill="1" applyBorder="1" applyAlignment="1" applyProtection="1">
      <alignment horizontal="center" vertical="center"/>
      <protection locked="0"/>
    </xf>
    <xf numFmtId="0" fontId="0" fillId="0" borderId="0" xfId="0" applyAlignment="1">
      <alignment horizontal="center" vertical="center" wrapText="1"/>
    </xf>
    <xf numFmtId="0" fontId="0" fillId="0" borderId="2" xfId="0" applyBorder="1" applyAlignment="1">
      <alignment horizontal="center" vertical="center" wrapText="1"/>
    </xf>
    <xf numFmtId="2" fontId="36" fillId="20" borderId="26" xfId="1" applyNumberFormat="1" applyFont="1" applyFill="1" applyBorder="1" applyAlignment="1" applyProtection="1">
      <alignment horizontal="left" vertical="center"/>
    </xf>
    <xf numFmtId="2" fontId="36" fillId="20" borderId="65" xfId="1" applyNumberFormat="1" applyFont="1" applyFill="1" applyBorder="1" applyAlignment="1" applyProtection="1">
      <alignment horizontal="left" vertical="center"/>
    </xf>
    <xf numFmtId="0" fontId="42" fillId="18" borderId="0" xfId="0" applyFont="1" applyFill="1" applyAlignment="1">
      <alignment horizontal="left" vertical="center"/>
    </xf>
    <xf numFmtId="0" fontId="42" fillId="18" borderId="53" xfId="0" applyFont="1" applyFill="1" applyBorder="1" applyAlignment="1">
      <alignment horizontal="left" vertical="center"/>
    </xf>
    <xf numFmtId="0" fontId="28" fillId="18" borderId="14" xfId="0" applyFont="1" applyFill="1" applyBorder="1" applyAlignment="1">
      <alignment horizontal="left" vertical="center"/>
    </xf>
    <xf numFmtId="0" fontId="28" fillId="18" borderId="49" xfId="0" applyFont="1" applyFill="1" applyBorder="1" applyAlignment="1">
      <alignment horizontal="left" vertical="center"/>
    </xf>
    <xf numFmtId="0" fontId="24" fillId="16" borderId="25" xfId="0" applyFont="1" applyFill="1" applyBorder="1" applyAlignment="1">
      <alignment horizontal="right" vertical="center" wrapText="1"/>
    </xf>
    <xf numFmtId="0" fontId="24" fillId="16" borderId="26" xfId="0" applyFont="1" applyFill="1" applyBorder="1" applyAlignment="1">
      <alignment horizontal="right" vertical="center" wrapText="1"/>
    </xf>
    <xf numFmtId="0" fontId="24" fillId="16" borderId="65" xfId="0" applyFont="1" applyFill="1" applyBorder="1" applyAlignment="1">
      <alignment horizontal="right" vertical="center" wrapText="1"/>
    </xf>
    <xf numFmtId="0" fontId="26" fillId="19" borderId="25" xfId="0" applyFont="1" applyFill="1" applyBorder="1" applyAlignment="1">
      <alignment horizontal="center" vertical="center" wrapText="1"/>
    </xf>
    <xf numFmtId="0" fontId="26" fillId="19" borderId="26" xfId="0" applyFont="1" applyFill="1" applyBorder="1" applyAlignment="1">
      <alignment horizontal="center" vertical="center" wrapText="1"/>
    </xf>
    <xf numFmtId="0" fontId="26" fillId="19" borderId="59" xfId="0" applyFont="1" applyFill="1" applyBorder="1" applyAlignment="1">
      <alignment horizontal="center" vertical="center" wrapText="1"/>
    </xf>
    <xf numFmtId="0" fontId="50" fillId="19" borderId="45" xfId="0" applyFont="1" applyFill="1" applyBorder="1" applyAlignment="1">
      <alignment horizontal="right" vertical="center" wrapText="1"/>
    </xf>
    <xf numFmtId="0" fontId="50" fillId="19" borderId="14" xfId="0" applyFont="1" applyFill="1" applyBorder="1" applyAlignment="1">
      <alignment horizontal="right" vertical="center" wrapText="1"/>
    </xf>
    <xf numFmtId="0" fontId="50" fillId="19" borderId="49" xfId="0" applyFont="1" applyFill="1" applyBorder="1" applyAlignment="1">
      <alignment horizontal="right" vertical="center" wrapText="1"/>
    </xf>
    <xf numFmtId="0" fontId="0" fillId="25" borderId="6" xfId="0" applyFill="1" applyBorder="1" applyAlignment="1">
      <alignment horizontal="center"/>
    </xf>
    <xf numFmtId="0" fontId="0" fillId="25" borderId="41" xfId="0" applyFill="1" applyBorder="1" applyAlignment="1">
      <alignment horizontal="center"/>
    </xf>
    <xf numFmtId="0" fontId="0" fillId="25" borderId="72" xfId="0" applyFill="1" applyBorder="1" applyAlignment="1">
      <alignment horizontal="center"/>
    </xf>
    <xf numFmtId="0" fontId="0" fillId="25" borderId="18" xfId="0" applyFill="1" applyBorder="1" applyAlignment="1">
      <alignment horizontal="center"/>
    </xf>
    <xf numFmtId="0" fontId="24" fillId="16" borderId="23" xfId="0" applyFont="1" applyFill="1" applyBorder="1" applyAlignment="1">
      <alignment horizontal="center" vertical="center" wrapText="1"/>
    </xf>
    <xf numFmtId="0" fontId="24" fillId="16" borderId="26" xfId="0" applyFont="1" applyFill="1" applyBorder="1" applyAlignment="1">
      <alignment horizontal="center" vertical="center" wrapText="1"/>
    </xf>
    <xf numFmtId="0" fontId="24" fillId="16" borderId="65" xfId="0" applyFont="1" applyFill="1" applyBorder="1" applyAlignment="1">
      <alignment horizontal="center" vertical="center" wrapText="1"/>
    </xf>
    <xf numFmtId="0" fontId="24" fillId="10" borderId="23" xfId="0" applyFont="1" applyFill="1" applyBorder="1" applyAlignment="1">
      <alignment horizontal="center" vertical="center" wrapText="1"/>
    </xf>
    <xf numFmtId="0" fontId="24" fillId="10" borderId="26" xfId="0" applyFont="1" applyFill="1" applyBorder="1" applyAlignment="1">
      <alignment horizontal="center" vertical="center" wrapText="1"/>
    </xf>
    <xf numFmtId="0" fontId="24" fillId="10" borderId="59" xfId="0" applyFont="1" applyFill="1" applyBorder="1" applyAlignment="1">
      <alignment horizontal="center" vertical="center" wrapText="1"/>
    </xf>
    <xf numFmtId="0" fontId="24" fillId="11" borderId="34" xfId="0" applyFont="1" applyFill="1" applyBorder="1" applyAlignment="1">
      <alignment horizontal="center" vertical="center" wrapText="1"/>
    </xf>
    <xf numFmtId="0" fontId="24" fillId="11" borderId="35" xfId="0" applyFont="1" applyFill="1" applyBorder="1" applyAlignment="1">
      <alignment horizontal="center" vertical="center" wrapText="1"/>
    </xf>
    <xf numFmtId="0" fontId="24" fillId="11" borderId="36" xfId="0" applyFont="1" applyFill="1" applyBorder="1" applyAlignment="1">
      <alignment horizontal="center" vertical="center" wrapText="1"/>
    </xf>
    <xf numFmtId="0" fontId="24" fillId="11" borderId="62" xfId="0" applyFont="1" applyFill="1" applyBorder="1" applyAlignment="1">
      <alignment horizontal="center" vertical="center" wrapText="1"/>
    </xf>
    <xf numFmtId="0" fontId="24" fillId="11" borderId="1" xfId="0" applyFont="1" applyFill="1" applyBorder="1" applyAlignment="1">
      <alignment horizontal="center" vertical="center" wrapText="1"/>
    </xf>
    <xf numFmtId="0" fontId="24" fillId="11" borderId="3" xfId="0" applyFont="1" applyFill="1" applyBorder="1" applyAlignment="1">
      <alignment horizontal="center" vertical="center" wrapText="1"/>
    </xf>
    <xf numFmtId="0" fontId="36" fillId="23" borderId="8" xfId="1" applyFont="1" applyFill="1" applyBorder="1" applyAlignment="1" applyProtection="1">
      <alignment horizontal="center" vertical="center"/>
      <protection locked="0"/>
    </xf>
    <xf numFmtId="0" fontId="36" fillId="23" borderId="12" xfId="1" applyFont="1" applyFill="1" applyBorder="1" applyAlignment="1" applyProtection="1">
      <alignment horizontal="center" vertical="center"/>
      <protection locked="0"/>
    </xf>
    <xf numFmtId="0" fontId="36" fillId="23" borderId="13" xfId="1" applyFont="1" applyFill="1" applyBorder="1" applyAlignment="1" applyProtection="1">
      <alignment horizontal="center" vertical="center"/>
      <protection locked="0"/>
    </xf>
    <xf numFmtId="2" fontId="0" fillId="0" borderId="6" xfId="0" applyNumberFormat="1" applyBorder="1" applyAlignment="1" applyProtection="1">
      <alignment horizontal="center" vertical="center"/>
      <protection locked="0"/>
    </xf>
    <xf numFmtId="2" fontId="0" fillId="0" borderId="41" xfId="0" applyNumberFormat="1" applyBorder="1" applyAlignment="1" applyProtection="1">
      <alignment horizontal="center" vertical="center"/>
      <protection locked="0"/>
    </xf>
    <xf numFmtId="0" fontId="0" fillId="8" borderId="42" xfId="0" applyFill="1" applyBorder="1" applyAlignment="1">
      <alignment horizontal="center" vertical="center" wrapText="1"/>
    </xf>
    <xf numFmtId="0" fontId="0" fillId="8" borderId="0" xfId="0" applyFill="1" applyAlignment="1">
      <alignment horizontal="center" vertical="center" wrapText="1"/>
    </xf>
    <xf numFmtId="0" fontId="0" fillId="8" borderId="53" xfId="0" applyFill="1" applyBorder="1" applyAlignment="1">
      <alignment horizontal="center" vertical="center" wrapText="1"/>
    </xf>
    <xf numFmtId="0" fontId="24" fillId="4" borderId="25" xfId="0" applyFont="1" applyFill="1" applyBorder="1" applyAlignment="1">
      <alignment horizontal="center" vertical="center"/>
    </xf>
    <xf numFmtId="0" fontId="24" fillId="4" borderId="26" xfId="0" applyFont="1" applyFill="1" applyBorder="1" applyAlignment="1">
      <alignment horizontal="center" vertical="center"/>
    </xf>
    <xf numFmtId="0" fontId="24" fillId="4" borderId="59" xfId="0" applyFont="1" applyFill="1" applyBorder="1" applyAlignment="1">
      <alignment horizontal="center" vertical="center"/>
    </xf>
    <xf numFmtId="0" fontId="24" fillId="8" borderId="68" xfId="0" applyFont="1" applyFill="1" applyBorder="1" applyAlignment="1">
      <alignment horizontal="right" vertical="center" wrapText="1"/>
    </xf>
    <xf numFmtId="0" fontId="24" fillId="8" borderId="5" xfId="0" applyFont="1" applyFill="1" applyBorder="1" applyAlignment="1">
      <alignment horizontal="right" vertical="center" wrapText="1"/>
    </xf>
    <xf numFmtId="2" fontId="0" fillId="0" borderId="45" xfId="0" applyNumberFormat="1" applyBorder="1" applyAlignment="1" applyProtection="1">
      <alignment horizontal="center" vertical="center"/>
      <protection locked="0"/>
    </xf>
    <xf numFmtId="2" fontId="0" fillId="0" borderId="15" xfId="0" applyNumberFormat="1" applyBorder="1" applyAlignment="1" applyProtection="1">
      <alignment horizontal="center" vertical="center"/>
      <protection locked="0"/>
    </xf>
    <xf numFmtId="2" fontId="0" fillId="0" borderId="43" xfId="0" applyNumberFormat="1" applyBorder="1" applyAlignment="1" applyProtection="1">
      <alignment horizontal="center" vertical="center"/>
      <protection locked="0"/>
    </xf>
    <xf numFmtId="2" fontId="0" fillId="0" borderId="17" xfId="0" applyNumberFormat="1" applyBorder="1" applyAlignment="1" applyProtection="1">
      <alignment horizontal="center" vertical="center"/>
      <protection locked="0"/>
    </xf>
    <xf numFmtId="12" fontId="0" fillId="5" borderId="23" xfId="0" applyNumberFormat="1" applyFill="1" applyBorder="1" applyAlignment="1" applyProtection="1">
      <alignment horizontal="center" vertical="center"/>
      <protection hidden="1"/>
    </xf>
    <xf numFmtId="12" fontId="0" fillId="5" borderId="59" xfId="0" applyNumberFormat="1" applyFill="1" applyBorder="1" applyAlignment="1" applyProtection="1">
      <alignment horizontal="center" vertical="center"/>
      <protection hidden="1"/>
    </xf>
    <xf numFmtId="12" fontId="0" fillId="5" borderId="63" xfId="0" applyNumberFormat="1" applyFill="1" applyBorder="1" applyAlignment="1" applyProtection="1">
      <alignment horizontal="center" vertical="center"/>
      <protection hidden="1"/>
    </xf>
    <xf numFmtId="12" fontId="0" fillId="5" borderId="71" xfId="0" applyNumberFormat="1" applyFill="1" applyBorder="1" applyAlignment="1" applyProtection="1">
      <alignment horizontal="center" vertical="center"/>
      <protection hidden="1"/>
    </xf>
    <xf numFmtId="0" fontId="50" fillId="19" borderId="6" xfId="0" applyFont="1" applyFill="1" applyBorder="1" applyAlignment="1">
      <alignment horizontal="center" vertical="center"/>
    </xf>
    <xf numFmtId="0" fontId="50" fillId="19" borderId="5" xfId="0" applyFont="1" applyFill="1" applyBorder="1" applyAlignment="1">
      <alignment horizontal="center" vertical="center"/>
    </xf>
    <xf numFmtId="0" fontId="50" fillId="8" borderId="26" xfId="0" applyFont="1" applyFill="1" applyBorder="1" applyAlignment="1">
      <alignment horizontal="center" vertical="center"/>
    </xf>
    <xf numFmtId="0" fontId="50" fillId="8" borderId="65" xfId="0" applyFont="1" applyFill="1" applyBorder="1" applyAlignment="1">
      <alignment horizontal="center" vertical="center"/>
    </xf>
    <xf numFmtId="0" fontId="24" fillId="20" borderId="6" xfId="0" applyFont="1" applyFill="1" applyBorder="1" applyAlignment="1">
      <alignment horizontal="center" vertical="center"/>
    </xf>
    <xf numFmtId="0" fontId="36" fillId="20" borderId="69" xfId="1" applyFont="1" applyFill="1" applyBorder="1" applyAlignment="1" applyProtection="1">
      <alignment horizontal="center" vertical="center" wrapText="1"/>
    </xf>
    <xf numFmtId="0" fontId="36" fillId="20" borderId="31" xfId="1" applyFont="1" applyFill="1" applyBorder="1" applyAlignment="1" applyProtection="1">
      <alignment horizontal="center" vertical="center"/>
    </xf>
    <xf numFmtId="0" fontId="36" fillId="20" borderId="70" xfId="1" applyFont="1" applyFill="1" applyBorder="1" applyAlignment="1" applyProtection="1">
      <alignment horizontal="center" vertical="center"/>
    </xf>
    <xf numFmtId="0" fontId="0" fillId="0" borderId="45" xfId="0" applyBorder="1" applyAlignment="1">
      <alignment horizontal="center" vertical="center" wrapText="1"/>
    </xf>
    <xf numFmtId="0" fontId="0" fillId="0" borderId="14" xfId="0" applyBorder="1" applyAlignment="1">
      <alignment horizontal="center" vertical="center" wrapText="1"/>
    </xf>
    <xf numFmtId="0" fontId="0" fillId="0" borderId="49" xfId="0" applyBorder="1" applyAlignment="1">
      <alignment horizontal="center" vertical="center" wrapText="1"/>
    </xf>
    <xf numFmtId="0" fontId="0" fillId="0" borderId="6" xfId="0" applyBorder="1" applyAlignment="1">
      <alignment horizontal="center" vertical="center"/>
    </xf>
    <xf numFmtId="2" fontId="0" fillId="5" borderId="45" xfId="0" applyNumberFormat="1" applyFill="1" applyBorder="1" applyAlignment="1">
      <alignment horizontal="center" vertical="center"/>
    </xf>
    <xf numFmtId="2" fontId="0" fillId="5" borderId="49" xfId="0" applyNumberFormat="1" applyFill="1" applyBorder="1" applyAlignment="1">
      <alignment horizontal="center" vertical="center"/>
    </xf>
    <xf numFmtId="2" fontId="24" fillId="14" borderId="43" xfId="0" applyNumberFormat="1" applyFont="1" applyFill="1" applyBorder="1" applyAlignment="1">
      <alignment horizontal="center" vertical="center" wrapText="1"/>
    </xf>
    <xf numFmtId="2" fontId="24" fillId="14" borderId="66" xfId="0" applyNumberFormat="1" applyFont="1" applyFill="1" applyBorder="1" applyAlignment="1">
      <alignment horizontal="center" vertical="center" wrapText="1"/>
    </xf>
    <xf numFmtId="2" fontId="0" fillId="0" borderId="6" xfId="0" applyNumberFormat="1" applyBorder="1" applyAlignment="1">
      <alignment horizontal="center" vertical="center"/>
    </xf>
    <xf numFmtId="0" fontId="42" fillId="8" borderId="14" xfId="0" applyFont="1" applyFill="1" applyBorder="1" applyAlignment="1">
      <alignment horizontal="left" vertical="center"/>
    </xf>
    <xf numFmtId="0" fontId="42" fillId="8" borderId="49" xfId="0" applyFont="1" applyFill="1" applyBorder="1" applyAlignment="1">
      <alignment horizontal="left" vertical="center"/>
    </xf>
    <xf numFmtId="0" fontId="22" fillId="0" borderId="0" xfId="0" applyFont="1" applyAlignment="1">
      <alignment horizontal="center" vertical="center" wrapText="1"/>
    </xf>
    <xf numFmtId="0" fontId="26" fillId="11" borderId="26" xfId="0" applyFont="1" applyFill="1" applyBorder="1" applyAlignment="1">
      <alignment horizontal="left" vertical="center"/>
    </xf>
    <xf numFmtId="0" fontId="26" fillId="11" borderId="65" xfId="0" applyFont="1" applyFill="1" applyBorder="1" applyAlignment="1">
      <alignment horizontal="left" vertical="center"/>
    </xf>
    <xf numFmtId="0" fontId="50" fillId="8" borderId="23" xfId="0" applyFont="1" applyFill="1" applyBorder="1" applyAlignment="1">
      <alignment horizontal="right" vertical="center" wrapText="1"/>
    </xf>
    <xf numFmtId="0" fontId="50" fillId="8" borderId="26" xfId="0" applyFont="1" applyFill="1" applyBorder="1" applyAlignment="1">
      <alignment horizontal="right" vertical="center" wrapText="1"/>
    </xf>
    <xf numFmtId="0" fontId="50" fillId="8" borderId="65" xfId="0" applyFont="1" applyFill="1" applyBorder="1" applyAlignment="1">
      <alignment horizontal="right" vertical="center" wrapText="1"/>
    </xf>
    <xf numFmtId="0" fontId="42" fillId="8" borderId="0" xfId="0" applyFont="1" applyFill="1" applyAlignment="1">
      <alignment horizontal="left" vertical="center"/>
    </xf>
    <xf numFmtId="0" fontId="42" fillId="8" borderId="53" xfId="0" applyFont="1" applyFill="1" applyBorder="1" applyAlignment="1">
      <alignment horizontal="left" vertical="center"/>
    </xf>
    <xf numFmtId="0" fontId="50" fillId="8" borderId="23" xfId="0" applyFont="1" applyFill="1" applyBorder="1" applyAlignment="1">
      <alignment horizontal="center" vertical="center"/>
    </xf>
    <xf numFmtId="0" fontId="42" fillId="0" borderId="0" xfId="0" applyFont="1" applyAlignment="1">
      <alignment horizontal="left" vertical="center"/>
    </xf>
    <xf numFmtId="0" fontId="0" fillId="0" borderId="0" xfId="0" applyAlignment="1">
      <alignment horizontal="right"/>
    </xf>
    <xf numFmtId="0" fontId="36" fillId="7" borderId="8" xfId="1" applyFont="1" applyFill="1" applyBorder="1" applyAlignment="1" applyProtection="1">
      <alignment horizontal="center" vertical="center"/>
    </xf>
    <xf numFmtId="0" fontId="36" fillId="7" borderId="12" xfId="1" applyFont="1" applyFill="1" applyBorder="1" applyAlignment="1" applyProtection="1">
      <alignment horizontal="center" vertical="center"/>
    </xf>
    <xf numFmtId="0" fontId="36" fillId="7" borderId="13" xfId="1" applyFont="1" applyFill="1" applyBorder="1" applyAlignment="1" applyProtection="1">
      <alignment horizontal="center" vertical="center"/>
    </xf>
    <xf numFmtId="2" fontId="24" fillId="3" borderId="23" xfId="0" applyNumberFormat="1" applyFont="1" applyFill="1" applyBorder="1" applyAlignment="1">
      <alignment horizontal="center" wrapText="1"/>
    </xf>
    <xf numFmtId="2" fontId="24" fillId="3" borderId="26" xfId="0" applyNumberFormat="1" applyFont="1" applyFill="1" applyBorder="1" applyAlignment="1">
      <alignment horizontal="center" wrapText="1"/>
    </xf>
    <xf numFmtId="2" fontId="24" fillId="3" borderId="65" xfId="0" applyNumberFormat="1" applyFont="1" applyFill="1" applyBorder="1" applyAlignment="1">
      <alignment horizontal="center" wrapText="1"/>
    </xf>
    <xf numFmtId="0" fontId="38" fillId="0" borderId="0" xfId="0" applyFont="1" applyAlignment="1">
      <alignment horizontal="center"/>
    </xf>
    <xf numFmtId="0" fontId="0" fillId="0" borderId="75" xfId="0" applyBorder="1" applyAlignment="1" applyProtection="1">
      <alignment horizontal="center"/>
      <protection locked="0"/>
    </xf>
    <xf numFmtId="0" fontId="0" fillId="0" borderId="76" xfId="0" applyBorder="1" applyAlignment="1" applyProtection="1">
      <alignment horizontal="center"/>
      <protection locked="0"/>
    </xf>
    <xf numFmtId="0" fontId="0" fillId="0" borderId="77" xfId="0" applyBorder="1" applyAlignment="1" applyProtection="1">
      <alignment horizontal="center"/>
      <protection locked="0"/>
    </xf>
    <xf numFmtId="0" fontId="0" fillId="0" borderId="78" xfId="0" applyBorder="1" applyAlignment="1" applyProtection="1">
      <alignment horizontal="center"/>
      <protection locked="0"/>
    </xf>
    <xf numFmtId="0" fontId="0" fillId="0" borderId="0" xfId="0" applyAlignment="1" applyProtection="1">
      <alignment horizontal="center"/>
      <protection locked="0"/>
    </xf>
    <xf numFmtId="0" fontId="0" fillId="0" borderId="79" xfId="0" applyBorder="1" applyAlignment="1" applyProtection="1">
      <alignment horizontal="center"/>
      <protection locked="0"/>
    </xf>
    <xf numFmtId="0" fontId="0" fillId="0" borderId="80" xfId="0" applyBorder="1" applyAlignment="1" applyProtection="1">
      <alignment horizontal="center"/>
      <protection locked="0"/>
    </xf>
    <xf numFmtId="0" fontId="0" fillId="0" borderId="81" xfId="0" applyBorder="1" applyAlignment="1" applyProtection="1">
      <alignment horizontal="center"/>
      <protection locked="0"/>
    </xf>
    <xf numFmtId="0" fontId="0" fillId="0" borderId="82" xfId="0" applyBorder="1" applyAlignment="1" applyProtection="1">
      <alignment horizontal="center"/>
      <protection locked="0"/>
    </xf>
    <xf numFmtId="0" fontId="0" fillId="0" borderId="47" xfId="0" applyBorder="1" applyAlignment="1">
      <alignment horizontal="center" vertical="center"/>
    </xf>
    <xf numFmtId="0" fontId="0" fillId="0" borderId="68" xfId="0" applyBorder="1" applyAlignment="1">
      <alignment horizontal="center" vertical="center"/>
    </xf>
    <xf numFmtId="2" fontId="0" fillId="3" borderId="43" xfId="0" applyNumberFormat="1" applyFill="1" applyBorder="1" applyAlignment="1">
      <alignment horizontal="center" vertical="center"/>
    </xf>
    <xf numFmtId="2" fontId="0" fillId="3" borderId="16" xfId="0" applyNumberFormat="1" applyFill="1" applyBorder="1" applyAlignment="1">
      <alignment horizontal="center" vertical="center"/>
    </xf>
    <xf numFmtId="2" fontId="0" fillId="3" borderId="66" xfId="0" applyNumberFormat="1" applyFill="1" applyBorder="1" applyAlignment="1">
      <alignment horizontal="center" vertical="center"/>
    </xf>
    <xf numFmtId="2" fontId="0" fillId="3" borderId="45" xfId="0" applyNumberFormat="1" applyFill="1" applyBorder="1" applyAlignment="1">
      <alignment horizontal="center" vertical="center"/>
    </xf>
    <xf numFmtId="2" fontId="0" fillId="3" borderId="14" xfId="0" applyNumberFormat="1" applyFill="1" applyBorder="1" applyAlignment="1">
      <alignment horizontal="center" vertical="center"/>
    </xf>
    <xf numFmtId="2" fontId="0" fillId="3" borderId="49" xfId="0" applyNumberFormat="1" applyFill="1" applyBorder="1" applyAlignment="1">
      <alignment horizontal="center" vertical="center"/>
    </xf>
    <xf numFmtId="0" fontId="24" fillId="25" borderId="61" xfId="0" applyFont="1" applyFill="1" applyBorder="1" applyAlignment="1" applyProtection="1">
      <alignment horizontal="center" vertical="center" wrapText="1"/>
      <protection hidden="1"/>
    </xf>
    <xf numFmtId="0" fontId="24" fillId="25" borderId="29" xfId="0" applyFont="1" applyFill="1" applyBorder="1" applyAlignment="1" applyProtection="1">
      <alignment horizontal="center" vertical="center" wrapText="1"/>
      <protection hidden="1"/>
    </xf>
    <xf numFmtId="0" fontId="0" fillId="0" borderId="83" xfId="0" applyBorder="1" applyAlignment="1">
      <alignment horizontal="center" vertical="center"/>
    </xf>
    <xf numFmtId="0" fontId="0" fillId="3" borderId="43"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66" xfId="0" applyFill="1" applyBorder="1" applyAlignment="1">
      <alignment horizontal="center" vertical="center" wrapText="1"/>
    </xf>
    <xf numFmtId="0" fontId="0" fillId="3" borderId="44" xfId="0" applyFill="1" applyBorder="1" applyAlignment="1">
      <alignment horizontal="center" vertical="center" wrapText="1"/>
    </xf>
    <xf numFmtId="0" fontId="0" fillId="3" borderId="0" xfId="0" applyFill="1" applyAlignment="1">
      <alignment horizontal="center" vertical="center" wrapText="1"/>
    </xf>
    <xf numFmtId="0" fontId="0" fillId="3" borderId="67" xfId="0" applyFill="1" applyBorder="1" applyAlignment="1">
      <alignment horizontal="center" vertical="center" wrapText="1"/>
    </xf>
    <xf numFmtId="0" fontId="0" fillId="0" borderId="24" xfId="0" applyBorder="1" applyAlignment="1">
      <alignment horizontal="center" vertical="center"/>
    </xf>
    <xf numFmtId="0" fontId="0" fillId="0" borderId="62" xfId="0" applyBorder="1" applyAlignment="1">
      <alignment horizontal="center" vertical="center"/>
    </xf>
    <xf numFmtId="0" fontId="24" fillId="14" borderId="43" xfId="2" applyNumberFormat="1" applyFont="1" applyFill="1" applyBorder="1" applyAlignment="1">
      <alignment horizontal="center" vertical="center"/>
    </xf>
    <xf numFmtId="0" fontId="24" fillId="14" borderId="66" xfId="2" applyNumberFormat="1" applyFont="1" applyFill="1" applyBorder="1" applyAlignment="1">
      <alignment horizontal="center" vertical="center"/>
    </xf>
    <xf numFmtId="2" fontId="21" fillId="5" borderId="55" xfId="2" applyNumberFormat="1" applyFont="1" applyFill="1" applyBorder="1" applyAlignment="1">
      <alignment horizontal="center" vertical="center"/>
    </xf>
    <xf numFmtId="2" fontId="21" fillId="5" borderId="38" xfId="2" applyNumberFormat="1" applyFont="1" applyFill="1" applyBorder="1" applyAlignment="1">
      <alignment horizontal="center" vertical="center"/>
    </xf>
    <xf numFmtId="0" fontId="0" fillId="3" borderId="55" xfId="0" applyFill="1" applyBorder="1" applyAlignment="1">
      <alignment horizontal="center" vertical="center" wrapText="1"/>
    </xf>
    <xf numFmtId="0" fontId="0" fillId="3" borderId="2" xfId="0" applyFill="1" applyBorder="1" applyAlignment="1">
      <alignment horizontal="center" vertical="center" wrapText="1"/>
    </xf>
    <xf numFmtId="0" fontId="0" fillId="3" borderId="38" xfId="0" applyFill="1" applyBorder="1" applyAlignment="1">
      <alignment horizontal="center" vertical="center" wrapText="1"/>
    </xf>
    <xf numFmtId="0" fontId="24" fillId="0" borderId="61" xfId="0" applyFont="1" applyBorder="1" applyAlignment="1">
      <alignment horizontal="center" vertical="center" wrapText="1"/>
    </xf>
    <xf numFmtId="0" fontId="24" fillId="0" borderId="40" xfId="0" applyFont="1" applyBorder="1" applyAlignment="1">
      <alignment horizontal="center" vertical="center" wrapText="1"/>
    </xf>
    <xf numFmtId="10" fontId="21" fillId="5" borderId="44" xfId="2" applyNumberFormat="1" applyFont="1" applyFill="1" applyBorder="1" applyAlignment="1">
      <alignment horizontal="center" vertical="center"/>
    </xf>
    <xf numFmtId="10" fontId="21" fillId="5" borderId="67" xfId="2" applyNumberFormat="1" applyFont="1" applyFill="1" applyBorder="1" applyAlignment="1">
      <alignment horizontal="center" vertical="center"/>
    </xf>
    <xf numFmtId="0" fontId="24" fillId="0" borderId="61" xfId="0" applyFont="1" applyBorder="1" applyAlignment="1" applyProtection="1">
      <alignment horizontal="center" vertical="center" wrapText="1"/>
      <protection hidden="1"/>
    </xf>
    <xf numFmtId="0" fontId="24" fillId="0" borderId="19" xfId="0" applyFont="1" applyBorder="1" applyAlignment="1" applyProtection="1">
      <alignment horizontal="center" vertical="center" wrapText="1"/>
      <protection hidden="1"/>
    </xf>
    <xf numFmtId="0" fontId="24" fillId="9" borderId="23" xfId="0" applyFont="1" applyFill="1" applyBorder="1" applyAlignment="1">
      <alignment horizontal="center" vertical="center" wrapText="1"/>
    </xf>
    <xf numFmtId="0" fontId="24" fillId="9" borderId="26" xfId="0" applyFont="1" applyFill="1" applyBorder="1" applyAlignment="1">
      <alignment horizontal="center" vertical="center" wrapText="1"/>
    </xf>
    <xf numFmtId="0" fontId="24" fillId="9" borderId="65" xfId="0" applyFont="1" applyFill="1" applyBorder="1" applyAlignment="1">
      <alignment horizontal="center" vertical="center" wrapText="1"/>
    </xf>
    <xf numFmtId="0" fontId="0" fillId="25" borderId="23" xfId="0" applyFill="1" applyBorder="1" applyAlignment="1">
      <alignment horizontal="center" vertical="center" wrapText="1"/>
    </xf>
    <xf numFmtId="0" fontId="0" fillId="25" borderId="26" xfId="0" applyFill="1" applyBorder="1" applyAlignment="1">
      <alignment horizontal="center" vertical="center" wrapText="1"/>
    </xf>
    <xf numFmtId="0" fontId="0" fillId="25" borderId="65" xfId="0" applyFill="1" applyBorder="1" applyAlignment="1">
      <alignment horizontal="center" vertical="center" wrapText="1"/>
    </xf>
    <xf numFmtId="0" fontId="24" fillId="20" borderId="6" xfId="0" applyFont="1" applyFill="1" applyBorder="1" applyAlignment="1">
      <alignment horizontal="center" vertical="center" wrapText="1"/>
    </xf>
    <xf numFmtId="2" fontId="24" fillId="14" borderId="23" xfId="0" applyNumberFormat="1" applyFont="1" applyFill="1" applyBorder="1" applyAlignment="1">
      <alignment horizontal="center"/>
    </xf>
    <xf numFmtId="2" fontId="24" fillId="14" borderId="65" xfId="0" applyNumberFormat="1" applyFont="1" applyFill="1" applyBorder="1" applyAlignment="1">
      <alignment horizontal="center"/>
    </xf>
    <xf numFmtId="0" fontId="24" fillId="7" borderId="69" xfId="0" applyFont="1" applyFill="1" applyBorder="1" applyAlignment="1">
      <alignment horizontal="center" vertical="center"/>
    </xf>
    <xf numFmtId="0" fontId="24" fillId="7" borderId="31" xfId="0" applyFont="1" applyFill="1" applyBorder="1" applyAlignment="1">
      <alignment horizontal="center" vertical="center"/>
    </xf>
    <xf numFmtId="0" fontId="24" fillId="7" borderId="70" xfId="0" applyFont="1" applyFill="1" applyBorder="1" applyAlignment="1">
      <alignment horizontal="center" vertical="center"/>
    </xf>
  </cellXfs>
  <cellStyles count="3">
    <cellStyle name="Hyperlink" xfId="1" builtinId="8"/>
    <cellStyle name="Normal" xfId="0" builtinId="0"/>
    <cellStyle name="Percent" xfId="2" builtinId="5"/>
  </cellStyles>
  <dxfs count="58">
    <dxf>
      <fill>
        <patternFill>
          <bgColor rgb="FF92D050"/>
        </patternFill>
      </fill>
    </dxf>
    <dxf>
      <fill>
        <patternFill>
          <bgColor rgb="FFFF000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ont>
        <b val="0"/>
        <i val="0"/>
        <color auto="1"/>
      </font>
      <fill>
        <patternFill>
          <bgColor rgb="FFFF0000"/>
        </patternFill>
      </fill>
    </dxf>
    <dxf>
      <fill>
        <patternFill>
          <bgColor rgb="FF92D050"/>
        </patternFill>
      </fill>
    </dxf>
    <dxf>
      <fill>
        <patternFill>
          <bgColor rgb="FFFF0000"/>
        </patternFill>
      </fill>
    </dxf>
    <dxf>
      <fill>
        <patternFill>
          <bgColor rgb="FFFFFF00"/>
        </patternFill>
      </fill>
      <border>
        <left style="thin">
          <color indexed="64"/>
        </left>
        <right style="thin">
          <color indexed="64"/>
        </right>
        <top style="thin">
          <color indexed="64"/>
        </top>
        <bottom style="thin">
          <color indexed="64"/>
        </bottom>
      </border>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ont>
        <b val="0"/>
        <i val="0"/>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b/>
        <i val="0"/>
      </font>
      <fill>
        <patternFill>
          <bgColor rgb="FFFF0000"/>
        </patternFill>
      </fill>
    </dxf>
    <dxf>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trlProps/ctrlProp1.xml><?xml version="1.0" encoding="utf-8"?>
<formControlPr xmlns="http://schemas.microsoft.com/office/spreadsheetml/2009/9/main" objectType="Drop" dropStyle="combo" dx="31" fmlaLink="$H$11" fmlaRange="Cups" noThreeD="1" sel="9" val="0"/>
</file>

<file path=xl/ctrlProps/ctrlProp10.xml><?xml version="1.0" encoding="utf-8"?>
<formControlPr xmlns="http://schemas.microsoft.com/office/spreadsheetml/2009/9/main" objectType="Drop" dropStyle="combo" dx="31" fmlaLink="$H$21" fmlaRange="Cups" noThreeD="1" sel="1" val="0"/>
</file>

<file path=xl/ctrlProps/ctrlProp100.xml><?xml version="1.0" encoding="utf-8"?>
<formControlPr xmlns="http://schemas.microsoft.com/office/spreadsheetml/2009/9/main" objectType="Drop" dropStyle="combo" dx="31" fmlaLink="$N$61" fmlaRange="Cups" noThreeD="1" sel="1" val="0"/>
</file>

<file path=xl/ctrlProps/ctrlProp101.xml><?xml version="1.0" encoding="utf-8"?>
<formControlPr xmlns="http://schemas.microsoft.com/office/spreadsheetml/2009/9/main" objectType="Drop" dropStyle="combo" dx="31" fmlaLink="$K$11" fmlaRange="Cups" noThreeD="1" sel="1" val="0"/>
</file>

<file path=xl/ctrlProps/ctrlProp102.xml><?xml version="1.0" encoding="utf-8"?>
<formControlPr xmlns="http://schemas.microsoft.com/office/spreadsheetml/2009/9/main" objectType="Drop" dropStyle="combo" dx="31" fmlaLink="$K$13" fmlaRange="Cups" noThreeD="1" sel="1" val="0"/>
</file>

<file path=xl/ctrlProps/ctrlProp103.xml><?xml version="1.0" encoding="utf-8"?>
<formControlPr xmlns="http://schemas.microsoft.com/office/spreadsheetml/2009/9/main" objectType="Drop" dropStyle="combo" dx="31" fmlaLink="$K$14" fmlaRange="Cups" noThreeD="1" sel="1" val="0"/>
</file>

<file path=xl/ctrlProps/ctrlProp104.xml><?xml version="1.0" encoding="utf-8"?>
<formControlPr xmlns="http://schemas.microsoft.com/office/spreadsheetml/2009/9/main" objectType="Drop" dropStyle="combo" dx="31" fmlaLink="$K$15" fmlaRange="Cups" noThreeD="1" sel="1" val="0"/>
</file>

<file path=xl/ctrlProps/ctrlProp105.xml><?xml version="1.0" encoding="utf-8"?>
<formControlPr xmlns="http://schemas.microsoft.com/office/spreadsheetml/2009/9/main" objectType="Drop" dropStyle="combo" dx="31" fmlaLink="$K$16" fmlaRange="Cups" noThreeD="1" sel="1" val="0"/>
</file>

<file path=xl/ctrlProps/ctrlProp106.xml><?xml version="1.0" encoding="utf-8"?>
<formControlPr xmlns="http://schemas.microsoft.com/office/spreadsheetml/2009/9/main" objectType="Drop" dropStyle="combo" dx="31" fmlaLink="$K$17" fmlaRange="Cups" noThreeD="1" sel="1" val="0"/>
</file>

<file path=xl/ctrlProps/ctrlProp107.xml><?xml version="1.0" encoding="utf-8"?>
<formControlPr xmlns="http://schemas.microsoft.com/office/spreadsheetml/2009/9/main" objectType="Drop" dropStyle="combo" dx="31" fmlaLink="$K$18" fmlaRange="Cups" noThreeD="1" sel="1" val="0"/>
</file>

<file path=xl/ctrlProps/ctrlProp108.xml><?xml version="1.0" encoding="utf-8"?>
<formControlPr xmlns="http://schemas.microsoft.com/office/spreadsheetml/2009/9/main" objectType="Drop" dropStyle="combo" dx="31" fmlaLink="$K$19" fmlaRange="Cups" noThreeD="1" sel="1" val="0"/>
</file>

<file path=xl/ctrlProps/ctrlProp109.xml><?xml version="1.0" encoding="utf-8"?>
<formControlPr xmlns="http://schemas.microsoft.com/office/spreadsheetml/2009/9/main" objectType="Drop" dropStyle="combo" dx="31" fmlaLink="$K$20" fmlaRange="Cups" noThreeD="1" sel="1" val="0"/>
</file>

<file path=xl/ctrlProps/ctrlProp11.xml><?xml version="1.0" encoding="utf-8"?>
<formControlPr xmlns="http://schemas.microsoft.com/office/spreadsheetml/2009/9/main" objectType="Drop" dropStyle="combo" dx="31" fmlaLink="$H$22" fmlaRange="Cups" noThreeD="1" sel="1" val="0"/>
</file>

<file path=xl/ctrlProps/ctrlProp110.xml><?xml version="1.0" encoding="utf-8"?>
<formControlPr xmlns="http://schemas.microsoft.com/office/spreadsheetml/2009/9/main" objectType="Drop" dropStyle="combo" dx="31" fmlaLink="$K$21" fmlaRange="Cups" noThreeD="1" sel="1" val="0"/>
</file>

<file path=xl/ctrlProps/ctrlProp111.xml><?xml version="1.0" encoding="utf-8"?>
<formControlPr xmlns="http://schemas.microsoft.com/office/spreadsheetml/2009/9/main" objectType="Drop" dropStyle="combo" dx="31" fmlaLink="$K$22" fmlaRange="Cups" noThreeD="1" sel="1" val="0"/>
</file>

<file path=xl/ctrlProps/ctrlProp112.xml><?xml version="1.0" encoding="utf-8"?>
<formControlPr xmlns="http://schemas.microsoft.com/office/spreadsheetml/2009/9/main" objectType="Drop" dropStyle="combo" dx="31" fmlaLink="$K$23" fmlaRange="Cups" noThreeD="1" sel="1" val="0"/>
</file>

<file path=xl/ctrlProps/ctrlProp113.xml><?xml version="1.0" encoding="utf-8"?>
<formControlPr xmlns="http://schemas.microsoft.com/office/spreadsheetml/2009/9/main" objectType="Drop" dropStyle="combo" dx="31" fmlaLink="$K$24" fmlaRange="Cups" noThreeD="1" sel="1" val="0"/>
</file>

<file path=xl/ctrlProps/ctrlProp114.xml><?xml version="1.0" encoding="utf-8"?>
<formControlPr xmlns="http://schemas.microsoft.com/office/spreadsheetml/2009/9/main" objectType="Drop" dropStyle="combo" dx="31" fmlaLink="$K$25" fmlaRange="Cups" noThreeD="1" sel="1" val="0"/>
</file>

<file path=xl/ctrlProps/ctrlProp115.xml><?xml version="1.0" encoding="utf-8"?>
<formControlPr xmlns="http://schemas.microsoft.com/office/spreadsheetml/2009/9/main" objectType="Drop" dropStyle="combo" dx="31" fmlaLink="$K$26" fmlaRange="Cups" noThreeD="1" sel="1" val="0"/>
</file>

<file path=xl/ctrlProps/ctrlProp116.xml><?xml version="1.0" encoding="utf-8"?>
<formControlPr xmlns="http://schemas.microsoft.com/office/spreadsheetml/2009/9/main" objectType="Drop" dropStyle="combo" dx="31" fmlaLink="$K$27" fmlaRange="Cups" noThreeD="1" sel="1" val="0"/>
</file>

<file path=xl/ctrlProps/ctrlProp117.xml><?xml version="1.0" encoding="utf-8"?>
<formControlPr xmlns="http://schemas.microsoft.com/office/spreadsheetml/2009/9/main" objectType="Drop" dropStyle="combo" dx="31" fmlaLink="$K$28" fmlaRange="Cups" noThreeD="1" sel="1" val="0"/>
</file>

<file path=xl/ctrlProps/ctrlProp118.xml><?xml version="1.0" encoding="utf-8"?>
<formControlPr xmlns="http://schemas.microsoft.com/office/spreadsheetml/2009/9/main" objectType="Drop" dropStyle="combo" dx="31" fmlaLink="$K$29" fmlaRange="Cups" noThreeD="1" sel="1" val="0"/>
</file>

<file path=xl/ctrlProps/ctrlProp119.xml><?xml version="1.0" encoding="utf-8"?>
<formControlPr xmlns="http://schemas.microsoft.com/office/spreadsheetml/2009/9/main" objectType="Drop" dropStyle="combo" dx="31" fmlaLink="$K$30" fmlaRange="Cups" noThreeD="1" sel="1" val="0"/>
</file>

<file path=xl/ctrlProps/ctrlProp12.xml><?xml version="1.0" encoding="utf-8"?>
<formControlPr xmlns="http://schemas.microsoft.com/office/spreadsheetml/2009/9/main" objectType="Drop" dropStyle="combo" dx="31" fmlaLink="$H$23" fmlaRange="Cups" noThreeD="1" sel="1" val="0"/>
</file>

<file path=xl/ctrlProps/ctrlProp120.xml><?xml version="1.0" encoding="utf-8"?>
<formControlPr xmlns="http://schemas.microsoft.com/office/spreadsheetml/2009/9/main" objectType="Drop" dropStyle="combo" dx="31" fmlaLink="$K$31" fmlaRange="Cups" noThreeD="1" sel="1" val="0"/>
</file>

<file path=xl/ctrlProps/ctrlProp121.xml><?xml version="1.0" encoding="utf-8"?>
<formControlPr xmlns="http://schemas.microsoft.com/office/spreadsheetml/2009/9/main" objectType="Drop" dropStyle="combo" dx="31" fmlaLink="$K$32" fmlaRange="Cups" noThreeD="1" sel="1" val="0"/>
</file>

<file path=xl/ctrlProps/ctrlProp122.xml><?xml version="1.0" encoding="utf-8"?>
<formControlPr xmlns="http://schemas.microsoft.com/office/spreadsheetml/2009/9/main" objectType="Drop" dropStyle="combo" dx="31" fmlaLink="$K$33" fmlaRange="Cups" noThreeD="1" sel="1" val="0"/>
</file>

<file path=xl/ctrlProps/ctrlProp123.xml><?xml version="1.0" encoding="utf-8"?>
<formControlPr xmlns="http://schemas.microsoft.com/office/spreadsheetml/2009/9/main" objectType="Drop" dropStyle="combo" dx="31" fmlaLink="$K$34" fmlaRange="Cups" noThreeD="1" sel="1" val="0"/>
</file>

<file path=xl/ctrlProps/ctrlProp124.xml><?xml version="1.0" encoding="utf-8"?>
<formControlPr xmlns="http://schemas.microsoft.com/office/spreadsheetml/2009/9/main" objectType="Drop" dropStyle="combo" dx="31" fmlaLink="$K$35" fmlaRange="Cups" noThreeD="1" sel="1" val="0"/>
</file>

<file path=xl/ctrlProps/ctrlProp125.xml><?xml version="1.0" encoding="utf-8"?>
<formControlPr xmlns="http://schemas.microsoft.com/office/spreadsheetml/2009/9/main" objectType="Drop" dropStyle="combo" dx="31" fmlaLink="$K$36" fmlaRange="Cups" noThreeD="1" sel="1" val="0"/>
</file>

<file path=xl/ctrlProps/ctrlProp126.xml><?xml version="1.0" encoding="utf-8"?>
<formControlPr xmlns="http://schemas.microsoft.com/office/spreadsheetml/2009/9/main" objectType="Drop" dropStyle="combo" dx="31" fmlaLink="$K$37" fmlaRange="Cups" noThreeD="1" sel="1" val="0"/>
</file>

<file path=xl/ctrlProps/ctrlProp127.xml><?xml version="1.0" encoding="utf-8"?>
<formControlPr xmlns="http://schemas.microsoft.com/office/spreadsheetml/2009/9/main" objectType="Drop" dropStyle="combo" dx="31" fmlaLink="$K$38" fmlaRange="Cups" noThreeD="1" sel="1" val="0"/>
</file>

<file path=xl/ctrlProps/ctrlProp128.xml><?xml version="1.0" encoding="utf-8"?>
<formControlPr xmlns="http://schemas.microsoft.com/office/spreadsheetml/2009/9/main" objectType="Drop" dropStyle="combo" dx="31" fmlaLink="$K$39" fmlaRange="Cups" noThreeD="1" sel="1" val="0"/>
</file>

<file path=xl/ctrlProps/ctrlProp129.xml><?xml version="1.0" encoding="utf-8"?>
<formControlPr xmlns="http://schemas.microsoft.com/office/spreadsheetml/2009/9/main" objectType="Drop" dropStyle="combo" dx="31" fmlaLink="$K$40" fmlaRange="Cups" noThreeD="1" sel="1" val="0"/>
</file>

<file path=xl/ctrlProps/ctrlProp13.xml><?xml version="1.0" encoding="utf-8"?>
<formControlPr xmlns="http://schemas.microsoft.com/office/spreadsheetml/2009/9/main" objectType="Drop" dropStyle="combo" dx="31" fmlaLink="$H$24" fmlaRange="Cups" noThreeD="1" sel="1" val="0"/>
</file>

<file path=xl/ctrlProps/ctrlProp130.xml><?xml version="1.0" encoding="utf-8"?>
<formControlPr xmlns="http://schemas.microsoft.com/office/spreadsheetml/2009/9/main" objectType="Drop" dropStyle="combo" dx="31" fmlaLink="$K$41" fmlaRange="Cups" noThreeD="1" sel="1" val="0"/>
</file>

<file path=xl/ctrlProps/ctrlProp131.xml><?xml version="1.0" encoding="utf-8"?>
<formControlPr xmlns="http://schemas.microsoft.com/office/spreadsheetml/2009/9/main" objectType="Drop" dropStyle="combo" dx="31" fmlaLink="$K$42" fmlaRange="Cups" noThreeD="1" sel="1" val="0"/>
</file>

<file path=xl/ctrlProps/ctrlProp132.xml><?xml version="1.0" encoding="utf-8"?>
<formControlPr xmlns="http://schemas.microsoft.com/office/spreadsheetml/2009/9/main" objectType="Drop" dropStyle="combo" dx="31" fmlaLink="$K$43" fmlaRange="Cups" noThreeD="1" sel="1" val="0"/>
</file>

<file path=xl/ctrlProps/ctrlProp133.xml><?xml version="1.0" encoding="utf-8"?>
<formControlPr xmlns="http://schemas.microsoft.com/office/spreadsheetml/2009/9/main" objectType="Drop" dropStyle="combo" dx="31" fmlaLink="$K$44" fmlaRange="Cups" noThreeD="1" sel="1" val="0"/>
</file>

<file path=xl/ctrlProps/ctrlProp134.xml><?xml version="1.0" encoding="utf-8"?>
<formControlPr xmlns="http://schemas.microsoft.com/office/spreadsheetml/2009/9/main" objectType="Drop" dropStyle="combo" dx="31" fmlaLink="$K$45" fmlaRange="Cups" noThreeD="1" sel="1" val="0"/>
</file>

<file path=xl/ctrlProps/ctrlProp135.xml><?xml version="1.0" encoding="utf-8"?>
<formControlPr xmlns="http://schemas.microsoft.com/office/spreadsheetml/2009/9/main" objectType="Drop" dropStyle="combo" dx="31" fmlaLink="$K$46" fmlaRange="Cups" noThreeD="1" sel="1" val="0"/>
</file>

<file path=xl/ctrlProps/ctrlProp136.xml><?xml version="1.0" encoding="utf-8"?>
<formControlPr xmlns="http://schemas.microsoft.com/office/spreadsheetml/2009/9/main" objectType="Drop" dropStyle="combo" dx="31" fmlaLink="$K$47" fmlaRange="Cups" noThreeD="1" sel="1" val="0"/>
</file>

<file path=xl/ctrlProps/ctrlProp137.xml><?xml version="1.0" encoding="utf-8"?>
<formControlPr xmlns="http://schemas.microsoft.com/office/spreadsheetml/2009/9/main" objectType="Drop" dropStyle="combo" dx="31" fmlaLink="$K$48" fmlaRange="Cups" noThreeD="1" sel="1" val="0"/>
</file>

<file path=xl/ctrlProps/ctrlProp138.xml><?xml version="1.0" encoding="utf-8"?>
<formControlPr xmlns="http://schemas.microsoft.com/office/spreadsheetml/2009/9/main" objectType="Drop" dropStyle="combo" dx="31" fmlaLink="$K$49" fmlaRange="Cups" noThreeD="1" sel="1" val="0"/>
</file>

<file path=xl/ctrlProps/ctrlProp139.xml><?xml version="1.0" encoding="utf-8"?>
<formControlPr xmlns="http://schemas.microsoft.com/office/spreadsheetml/2009/9/main" objectType="Drop" dropStyle="combo" dx="31" fmlaLink="$K$50" fmlaRange="Cups" noThreeD="1" sel="1" val="0"/>
</file>

<file path=xl/ctrlProps/ctrlProp14.xml><?xml version="1.0" encoding="utf-8"?>
<formControlPr xmlns="http://schemas.microsoft.com/office/spreadsheetml/2009/9/main" objectType="Drop" dropStyle="combo" dx="31" fmlaLink="$H$25" fmlaRange="Cups" noThreeD="1" sel="1" val="0"/>
</file>

<file path=xl/ctrlProps/ctrlProp140.xml><?xml version="1.0" encoding="utf-8"?>
<formControlPr xmlns="http://schemas.microsoft.com/office/spreadsheetml/2009/9/main" objectType="Drop" dropStyle="combo" dx="31" fmlaLink="$K$51" fmlaRange="Cups" noThreeD="1" sel="1" val="0"/>
</file>

<file path=xl/ctrlProps/ctrlProp141.xml><?xml version="1.0" encoding="utf-8"?>
<formControlPr xmlns="http://schemas.microsoft.com/office/spreadsheetml/2009/9/main" objectType="Drop" dropStyle="combo" dx="31" fmlaLink="$K$52" fmlaRange="Cups" noThreeD="1" sel="1" val="0"/>
</file>

<file path=xl/ctrlProps/ctrlProp142.xml><?xml version="1.0" encoding="utf-8"?>
<formControlPr xmlns="http://schemas.microsoft.com/office/spreadsheetml/2009/9/main" objectType="Drop" dropStyle="combo" dx="31" fmlaLink="$K$53" fmlaRange="Cups" noThreeD="1" sel="1" val="0"/>
</file>

<file path=xl/ctrlProps/ctrlProp143.xml><?xml version="1.0" encoding="utf-8"?>
<formControlPr xmlns="http://schemas.microsoft.com/office/spreadsheetml/2009/9/main" objectType="Drop" dropStyle="combo" dx="31" fmlaLink="$K$54" fmlaRange="Cups" noThreeD="1" sel="1" val="0"/>
</file>

<file path=xl/ctrlProps/ctrlProp144.xml><?xml version="1.0" encoding="utf-8"?>
<formControlPr xmlns="http://schemas.microsoft.com/office/spreadsheetml/2009/9/main" objectType="Drop" dropStyle="combo" dx="31" fmlaLink="$K$55" fmlaRange="Cups" noThreeD="1" sel="1" val="0"/>
</file>

<file path=xl/ctrlProps/ctrlProp145.xml><?xml version="1.0" encoding="utf-8"?>
<formControlPr xmlns="http://schemas.microsoft.com/office/spreadsheetml/2009/9/main" objectType="Drop" dropStyle="combo" dx="31" fmlaLink="$K$56" fmlaRange="Cups" noThreeD="1" sel="1" val="0"/>
</file>

<file path=xl/ctrlProps/ctrlProp146.xml><?xml version="1.0" encoding="utf-8"?>
<formControlPr xmlns="http://schemas.microsoft.com/office/spreadsheetml/2009/9/main" objectType="Drop" dropStyle="combo" dx="31" fmlaLink="$K$57" fmlaRange="Cups" noThreeD="1" sel="1" val="0"/>
</file>

<file path=xl/ctrlProps/ctrlProp147.xml><?xml version="1.0" encoding="utf-8"?>
<formControlPr xmlns="http://schemas.microsoft.com/office/spreadsheetml/2009/9/main" objectType="Drop" dropStyle="combo" dx="31" fmlaLink="$K$58" fmlaRange="Cups" noThreeD="1" sel="1" val="0"/>
</file>

<file path=xl/ctrlProps/ctrlProp148.xml><?xml version="1.0" encoding="utf-8"?>
<formControlPr xmlns="http://schemas.microsoft.com/office/spreadsheetml/2009/9/main" objectType="Drop" dropStyle="combo" dx="31" fmlaLink="$K$59" fmlaRange="Cups" noThreeD="1" sel="1" val="0"/>
</file>

<file path=xl/ctrlProps/ctrlProp149.xml><?xml version="1.0" encoding="utf-8"?>
<formControlPr xmlns="http://schemas.microsoft.com/office/spreadsheetml/2009/9/main" objectType="Drop" dropStyle="combo" dx="31" fmlaLink="$K$60" fmlaRange="Cups" noThreeD="1" sel="1" val="0"/>
</file>

<file path=xl/ctrlProps/ctrlProp15.xml><?xml version="1.0" encoding="utf-8"?>
<formControlPr xmlns="http://schemas.microsoft.com/office/spreadsheetml/2009/9/main" objectType="Drop" dropStyle="combo" dx="31" fmlaLink="$H$26" fmlaRange="Cups" noThreeD="1" sel="1" val="0"/>
</file>

<file path=xl/ctrlProps/ctrlProp150.xml><?xml version="1.0" encoding="utf-8"?>
<formControlPr xmlns="http://schemas.microsoft.com/office/spreadsheetml/2009/9/main" objectType="Drop" dropStyle="combo" dx="31" fmlaLink="$K$61" fmlaRange="Cups" noThreeD="1" sel="1" val="0"/>
</file>

<file path=xl/ctrlProps/ctrlProp151.xml><?xml version="1.0" encoding="utf-8"?>
<formControlPr xmlns="http://schemas.microsoft.com/office/spreadsheetml/2009/9/main" objectType="Drop" dropStyle="combo" dx="31" fmlaLink="$W$6" fmlaRange="Cups" noThreeD="1" sel="1" val="0"/>
</file>

<file path=xl/ctrlProps/ctrlProp152.xml><?xml version="1.0" encoding="utf-8"?>
<formControlPr xmlns="http://schemas.microsoft.com/office/spreadsheetml/2009/9/main" objectType="Drop" dropStyle="combo" dx="31" fmlaLink="$W$8" fmlaRange="Cups" noThreeD="1" sel="1" val="0"/>
</file>

<file path=xl/ctrlProps/ctrlProp153.xml><?xml version="1.0" encoding="utf-8"?>
<formControlPr xmlns="http://schemas.microsoft.com/office/spreadsheetml/2009/9/main" objectType="Drop" dropStyle="combo" dx="31" fmlaLink="$W$9" fmlaRange="Cups" noThreeD="1" sel="1" val="0"/>
</file>

<file path=xl/ctrlProps/ctrlProp154.xml><?xml version="1.0" encoding="utf-8"?>
<formControlPr xmlns="http://schemas.microsoft.com/office/spreadsheetml/2009/9/main" objectType="Drop" dropStyle="combo" dx="31" fmlaLink="$W$10" fmlaRange="Cups" noThreeD="1" sel="1" val="0"/>
</file>

<file path=xl/ctrlProps/ctrlProp155.xml><?xml version="1.0" encoding="utf-8"?>
<formControlPr xmlns="http://schemas.microsoft.com/office/spreadsheetml/2009/9/main" objectType="Drop" dropStyle="combo" dx="31" fmlaLink="$W$11" fmlaRange="Cups" noThreeD="1" sel="1" val="0"/>
</file>

<file path=xl/ctrlProps/ctrlProp156.xml><?xml version="1.0" encoding="utf-8"?>
<formControlPr xmlns="http://schemas.microsoft.com/office/spreadsheetml/2009/9/main" objectType="Drop" dropStyle="combo" dx="31" fmlaLink="$H$62" fmlaRange="Cups" noThreeD="1" sel="1" val="0"/>
</file>

<file path=xl/ctrlProps/ctrlProp157.xml><?xml version="1.0" encoding="utf-8"?>
<formControlPr xmlns="http://schemas.microsoft.com/office/spreadsheetml/2009/9/main" objectType="Drop" dropStyle="combo" dx="31" fmlaLink="$N$62" fmlaRange="Cups" noThreeD="1" sel="1" val="0"/>
</file>

<file path=xl/ctrlProps/ctrlProp158.xml><?xml version="1.0" encoding="utf-8"?>
<formControlPr xmlns="http://schemas.microsoft.com/office/spreadsheetml/2009/9/main" objectType="Drop" dropStyle="combo" dx="31" fmlaLink="$K$62" fmlaRange="Cups" noThreeD="1" sel="1" val="0"/>
</file>

<file path=xl/ctrlProps/ctrlProp159.xml><?xml version="1.0" encoding="utf-8"?>
<formControlPr xmlns="http://schemas.microsoft.com/office/spreadsheetml/2009/9/main" objectType="Drop" dropStyle="combo" dx="31" fmlaLink="$Q$11" fmlaRange="Cups" noThreeD="1" sel="1" val="0"/>
</file>

<file path=xl/ctrlProps/ctrlProp16.xml><?xml version="1.0" encoding="utf-8"?>
<formControlPr xmlns="http://schemas.microsoft.com/office/spreadsheetml/2009/9/main" objectType="Drop" dropStyle="combo" dx="31" fmlaLink="$H$27" fmlaRange="Cups" noThreeD="1" sel="1" val="0"/>
</file>

<file path=xl/ctrlProps/ctrlProp160.xml><?xml version="1.0" encoding="utf-8"?>
<formControlPr xmlns="http://schemas.microsoft.com/office/spreadsheetml/2009/9/main" objectType="Drop" dropStyle="combo" dx="31" fmlaLink="$Q$13" fmlaRange="Cups" noThreeD="1" sel="1" val="0"/>
</file>

<file path=xl/ctrlProps/ctrlProp161.xml><?xml version="1.0" encoding="utf-8"?>
<formControlPr xmlns="http://schemas.microsoft.com/office/spreadsheetml/2009/9/main" objectType="Drop" dropStyle="combo" dx="31" fmlaLink="$Q$14" fmlaRange="Cups" noThreeD="1" sel="1" val="0"/>
</file>

<file path=xl/ctrlProps/ctrlProp162.xml><?xml version="1.0" encoding="utf-8"?>
<formControlPr xmlns="http://schemas.microsoft.com/office/spreadsheetml/2009/9/main" objectType="Drop" dropStyle="combo" dx="31" fmlaLink="$Q$15" fmlaRange="Cups" noThreeD="1" sel="1" val="0"/>
</file>

<file path=xl/ctrlProps/ctrlProp163.xml><?xml version="1.0" encoding="utf-8"?>
<formControlPr xmlns="http://schemas.microsoft.com/office/spreadsheetml/2009/9/main" objectType="Drop" dropStyle="combo" dx="31" fmlaLink="$Q$16" fmlaRange="Cups" noThreeD="1" sel="1" val="0"/>
</file>

<file path=xl/ctrlProps/ctrlProp164.xml><?xml version="1.0" encoding="utf-8"?>
<formControlPr xmlns="http://schemas.microsoft.com/office/spreadsheetml/2009/9/main" objectType="Drop" dropStyle="combo" dx="31" fmlaLink="$Q$17" fmlaRange="Cups" noThreeD="1" sel="1" val="0"/>
</file>

<file path=xl/ctrlProps/ctrlProp165.xml><?xml version="1.0" encoding="utf-8"?>
<formControlPr xmlns="http://schemas.microsoft.com/office/spreadsheetml/2009/9/main" objectType="Drop" dropStyle="combo" dx="31" fmlaLink="$Q$18" fmlaRange="Cups" noThreeD="1" sel="1" val="0"/>
</file>

<file path=xl/ctrlProps/ctrlProp166.xml><?xml version="1.0" encoding="utf-8"?>
<formControlPr xmlns="http://schemas.microsoft.com/office/spreadsheetml/2009/9/main" objectType="Drop" dropStyle="combo" dx="31" fmlaLink="$Q$19" fmlaRange="Cups" noThreeD="1" sel="1" val="0"/>
</file>

<file path=xl/ctrlProps/ctrlProp167.xml><?xml version="1.0" encoding="utf-8"?>
<formControlPr xmlns="http://schemas.microsoft.com/office/spreadsheetml/2009/9/main" objectType="Drop" dropStyle="combo" dx="31" fmlaLink="$Q$20" fmlaRange="Cups" noThreeD="1" sel="1" val="0"/>
</file>

<file path=xl/ctrlProps/ctrlProp168.xml><?xml version="1.0" encoding="utf-8"?>
<formControlPr xmlns="http://schemas.microsoft.com/office/spreadsheetml/2009/9/main" objectType="Drop" dropStyle="combo" dx="31" fmlaLink="$Q$21" fmlaRange="Cups" noThreeD="1" sel="1" val="0"/>
</file>

<file path=xl/ctrlProps/ctrlProp169.xml><?xml version="1.0" encoding="utf-8"?>
<formControlPr xmlns="http://schemas.microsoft.com/office/spreadsheetml/2009/9/main" objectType="Drop" dropStyle="combo" dx="31" fmlaLink="$Q$22" fmlaRange="Cups" noThreeD="1" sel="1" val="0"/>
</file>

<file path=xl/ctrlProps/ctrlProp17.xml><?xml version="1.0" encoding="utf-8"?>
<formControlPr xmlns="http://schemas.microsoft.com/office/spreadsheetml/2009/9/main" objectType="Drop" dropStyle="combo" dx="31" fmlaLink="$H$28" fmlaRange="Cups" noThreeD="1" sel="1" val="0"/>
</file>

<file path=xl/ctrlProps/ctrlProp170.xml><?xml version="1.0" encoding="utf-8"?>
<formControlPr xmlns="http://schemas.microsoft.com/office/spreadsheetml/2009/9/main" objectType="Drop" dropStyle="combo" dx="31" fmlaLink="$Q$23" fmlaRange="Cups" noThreeD="1" sel="1" val="0"/>
</file>

<file path=xl/ctrlProps/ctrlProp171.xml><?xml version="1.0" encoding="utf-8"?>
<formControlPr xmlns="http://schemas.microsoft.com/office/spreadsheetml/2009/9/main" objectType="Drop" dropStyle="combo" dx="31" fmlaLink="$Q$24" fmlaRange="Cups" noThreeD="1" sel="1" val="0"/>
</file>

<file path=xl/ctrlProps/ctrlProp172.xml><?xml version="1.0" encoding="utf-8"?>
<formControlPr xmlns="http://schemas.microsoft.com/office/spreadsheetml/2009/9/main" objectType="Drop" dropStyle="combo" dx="31" fmlaLink="$Q$25" fmlaRange="Cups" noThreeD="1" sel="1" val="0"/>
</file>

<file path=xl/ctrlProps/ctrlProp173.xml><?xml version="1.0" encoding="utf-8"?>
<formControlPr xmlns="http://schemas.microsoft.com/office/spreadsheetml/2009/9/main" objectType="Drop" dropStyle="combo" dx="31" fmlaLink="$Q$26" fmlaRange="Cups" noThreeD="1" sel="1" val="0"/>
</file>

<file path=xl/ctrlProps/ctrlProp174.xml><?xml version="1.0" encoding="utf-8"?>
<formControlPr xmlns="http://schemas.microsoft.com/office/spreadsheetml/2009/9/main" objectType="Drop" dropStyle="combo" dx="31" fmlaLink="$Q$27" fmlaRange="Cups" noThreeD="1" sel="1" val="0"/>
</file>

<file path=xl/ctrlProps/ctrlProp175.xml><?xml version="1.0" encoding="utf-8"?>
<formControlPr xmlns="http://schemas.microsoft.com/office/spreadsheetml/2009/9/main" objectType="Drop" dropStyle="combo" dx="31" fmlaLink="$Q$28" fmlaRange="Cups" noThreeD="1" sel="1" val="0"/>
</file>

<file path=xl/ctrlProps/ctrlProp176.xml><?xml version="1.0" encoding="utf-8"?>
<formControlPr xmlns="http://schemas.microsoft.com/office/spreadsheetml/2009/9/main" objectType="Drop" dropStyle="combo" dx="31" fmlaLink="$Q$29" fmlaRange="Cups" noThreeD="1" sel="1" val="0"/>
</file>

<file path=xl/ctrlProps/ctrlProp177.xml><?xml version="1.0" encoding="utf-8"?>
<formControlPr xmlns="http://schemas.microsoft.com/office/spreadsheetml/2009/9/main" objectType="Drop" dropStyle="combo" dx="31" fmlaLink="$Q$30" fmlaRange="Cups" noThreeD="1" sel="1" val="0"/>
</file>

<file path=xl/ctrlProps/ctrlProp178.xml><?xml version="1.0" encoding="utf-8"?>
<formControlPr xmlns="http://schemas.microsoft.com/office/spreadsheetml/2009/9/main" objectType="Drop" dropStyle="combo" dx="31" fmlaLink="$Q$31" fmlaRange="Cups" noThreeD="1" sel="1" val="0"/>
</file>

<file path=xl/ctrlProps/ctrlProp179.xml><?xml version="1.0" encoding="utf-8"?>
<formControlPr xmlns="http://schemas.microsoft.com/office/spreadsheetml/2009/9/main" objectType="Drop" dropStyle="combo" dx="31" fmlaLink="$Q$32" fmlaRange="Cups" noThreeD="1" sel="1" val="0"/>
</file>

<file path=xl/ctrlProps/ctrlProp18.xml><?xml version="1.0" encoding="utf-8"?>
<formControlPr xmlns="http://schemas.microsoft.com/office/spreadsheetml/2009/9/main" objectType="Drop" dropStyle="combo" dx="31" fmlaLink="$H$29" fmlaRange="Cups" noThreeD="1" sel="1" val="0"/>
</file>

<file path=xl/ctrlProps/ctrlProp180.xml><?xml version="1.0" encoding="utf-8"?>
<formControlPr xmlns="http://schemas.microsoft.com/office/spreadsheetml/2009/9/main" objectType="Drop" dropStyle="combo" dx="31" fmlaLink="$Q$33" fmlaRange="Cups" noThreeD="1" sel="1" val="0"/>
</file>

<file path=xl/ctrlProps/ctrlProp181.xml><?xml version="1.0" encoding="utf-8"?>
<formControlPr xmlns="http://schemas.microsoft.com/office/spreadsheetml/2009/9/main" objectType="Drop" dropStyle="combo" dx="31" fmlaLink="$Q$34" fmlaRange="Cups" noThreeD="1" sel="1" val="0"/>
</file>

<file path=xl/ctrlProps/ctrlProp182.xml><?xml version="1.0" encoding="utf-8"?>
<formControlPr xmlns="http://schemas.microsoft.com/office/spreadsheetml/2009/9/main" objectType="Drop" dropStyle="combo" dx="31" fmlaLink="$Q$35" fmlaRange="Cups" noThreeD="1" sel="1" val="0"/>
</file>

<file path=xl/ctrlProps/ctrlProp183.xml><?xml version="1.0" encoding="utf-8"?>
<formControlPr xmlns="http://schemas.microsoft.com/office/spreadsheetml/2009/9/main" objectType="Drop" dropStyle="combo" dx="31" fmlaLink="$Q$36" fmlaRange="Cups" noThreeD="1" sel="1" val="0"/>
</file>

<file path=xl/ctrlProps/ctrlProp184.xml><?xml version="1.0" encoding="utf-8"?>
<formControlPr xmlns="http://schemas.microsoft.com/office/spreadsheetml/2009/9/main" objectType="Drop" dropStyle="combo" dx="31" fmlaLink="$Q$37" fmlaRange="Cups" noThreeD="1" sel="1" val="0"/>
</file>

<file path=xl/ctrlProps/ctrlProp185.xml><?xml version="1.0" encoding="utf-8"?>
<formControlPr xmlns="http://schemas.microsoft.com/office/spreadsheetml/2009/9/main" objectType="Drop" dropStyle="combo" dx="31" fmlaLink="$Q$38" fmlaRange="Cups" noThreeD="1" sel="1" val="0"/>
</file>

<file path=xl/ctrlProps/ctrlProp186.xml><?xml version="1.0" encoding="utf-8"?>
<formControlPr xmlns="http://schemas.microsoft.com/office/spreadsheetml/2009/9/main" objectType="Drop" dropStyle="combo" dx="31" fmlaLink="$Q$39" fmlaRange="Cups" noThreeD="1" sel="1" val="0"/>
</file>

<file path=xl/ctrlProps/ctrlProp187.xml><?xml version="1.0" encoding="utf-8"?>
<formControlPr xmlns="http://schemas.microsoft.com/office/spreadsheetml/2009/9/main" objectType="Drop" dropStyle="combo" dx="31" fmlaLink="$Q$40" fmlaRange="Cups" noThreeD="1" sel="1" val="0"/>
</file>

<file path=xl/ctrlProps/ctrlProp188.xml><?xml version="1.0" encoding="utf-8"?>
<formControlPr xmlns="http://schemas.microsoft.com/office/spreadsheetml/2009/9/main" objectType="Drop" dropStyle="combo" dx="31" fmlaLink="$Q$41" fmlaRange="Cups" noThreeD="1" sel="1" val="0"/>
</file>

<file path=xl/ctrlProps/ctrlProp189.xml><?xml version="1.0" encoding="utf-8"?>
<formControlPr xmlns="http://schemas.microsoft.com/office/spreadsheetml/2009/9/main" objectType="Drop" dropStyle="combo" dx="31" fmlaLink="$Q$42" fmlaRange="Cups" noThreeD="1" sel="1" val="0"/>
</file>

<file path=xl/ctrlProps/ctrlProp19.xml><?xml version="1.0" encoding="utf-8"?>
<formControlPr xmlns="http://schemas.microsoft.com/office/spreadsheetml/2009/9/main" objectType="Drop" dropStyle="combo" dx="31" fmlaLink="$H$30" fmlaRange="Cups" noThreeD="1" sel="1" val="0"/>
</file>

<file path=xl/ctrlProps/ctrlProp190.xml><?xml version="1.0" encoding="utf-8"?>
<formControlPr xmlns="http://schemas.microsoft.com/office/spreadsheetml/2009/9/main" objectType="Drop" dropStyle="combo" dx="31" fmlaLink="$Q$43" fmlaRange="Cups" noThreeD="1" sel="1" val="0"/>
</file>

<file path=xl/ctrlProps/ctrlProp191.xml><?xml version="1.0" encoding="utf-8"?>
<formControlPr xmlns="http://schemas.microsoft.com/office/spreadsheetml/2009/9/main" objectType="Drop" dropStyle="combo" dx="31" fmlaLink="$Q$44" fmlaRange="Cups" noThreeD="1" sel="1" val="0"/>
</file>

<file path=xl/ctrlProps/ctrlProp192.xml><?xml version="1.0" encoding="utf-8"?>
<formControlPr xmlns="http://schemas.microsoft.com/office/spreadsheetml/2009/9/main" objectType="Drop" dropStyle="combo" dx="31" fmlaLink="$Q$45" fmlaRange="Cups" noThreeD="1" sel="1" val="0"/>
</file>

<file path=xl/ctrlProps/ctrlProp193.xml><?xml version="1.0" encoding="utf-8"?>
<formControlPr xmlns="http://schemas.microsoft.com/office/spreadsheetml/2009/9/main" objectType="Drop" dropStyle="combo" dx="31" fmlaLink="$Q$46" fmlaRange="Cups" noThreeD="1" sel="1" val="0"/>
</file>

<file path=xl/ctrlProps/ctrlProp194.xml><?xml version="1.0" encoding="utf-8"?>
<formControlPr xmlns="http://schemas.microsoft.com/office/spreadsheetml/2009/9/main" objectType="Drop" dropStyle="combo" dx="31" fmlaLink="$Q$47" fmlaRange="Cups" noThreeD="1" sel="1" val="0"/>
</file>

<file path=xl/ctrlProps/ctrlProp195.xml><?xml version="1.0" encoding="utf-8"?>
<formControlPr xmlns="http://schemas.microsoft.com/office/spreadsheetml/2009/9/main" objectType="Drop" dropStyle="combo" dx="31" fmlaLink="$Q$48" fmlaRange="Cups" noThreeD="1" sel="1" val="0"/>
</file>

<file path=xl/ctrlProps/ctrlProp196.xml><?xml version="1.0" encoding="utf-8"?>
<formControlPr xmlns="http://schemas.microsoft.com/office/spreadsheetml/2009/9/main" objectType="Drop" dropStyle="combo" dx="31" fmlaLink="$Q$49" fmlaRange="Cups" noThreeD="1" sel="1" val="0"/>
</file>

<file path=xl/ctrlProps/ctrlProp197.xml><?xml version="1.0" encoding="utf-8"?>
<formControlPr xmlns="http://schemas.microsoft.com/office/spreadsheetml/2009/9/main" objectType="Drop" dropStyle="combo" dx="31" fmlaLink="$Q$50" fmlaRange="Cups" noThreeD="1" sel="1" val="0"/>
</file>

<file path=xl/ctrlProps/ctrlProp198.xml><?xml version="1.0" encoding="utf-8"?>
<formControlPr xmlns="http://schemas.microsoft.com/office/spreadsheetml/2009/9/main" objectType="Drop" dropStyle="combo" dx="31" fmlaLink="$Q$51" fmlaRange="Cups" noThreeD="1" sel="1" val="0"/>
</file>

<file path=xl/ctrlProps/ctrlProp199.xml><?xml version="1.0" encoding="utf-8"?>
<formControlPr xmlns="http://schemas.microsoft.com/office/spreadsheetml/2009/9/main" objectType="Drop" dropStyle="combo" dx="31" fmlaLink="$Q$52" fmlaRange="Cups" noThreeD="1" sel="1" val="0"/>
</file>

<file path=xl/ctrlProps/ctrlProp2.xml><?xml version="1.0" encoding="utf-8"?>
<formControlPr xmlns="http://schemas.microsoft.com/office/spreadsheetml/2009/9/main" objectType="Drop" dropStyle="combo" dx="31" fmlaLink="$H$13" fmlaRange="Cups" noThreeD="1" sel="1" val="0"/>
</file>

<file path=xl/ctrlProps/ctrlProp20.xml><?xml version="1.0" encoding="utf-8"?>
<formControlPr xmlns="http://schemas.microsoft.com/office/spreadsheetml/2009/9/main" objectType="Drop" dropStyle="combo" dx="31" fmlaLink="$H$31" fmlaRange="Cups" noThreeD="1" sel="1" val="0"/>
</file>

<file path=xl/ctrlProps/ctrlProp200.xml><?xml version="1.0" encoding="utf-8"?>
<formControlPr xmlns="http://schemas.microsoft.com/office/spreadsheetml/2009/9/main" objectType="Drop" dropStyle="combo" dx="31" fmlaLink="$Q$53" fmlaRange="Cups" noThreeD="1" sel="1" val="0"/>
</file>

<file path=xl/ctrlProps/ctrlProp201.xml><?xml version="1.0" encoding="utf-8"?>
<formControlPr xmlns="http://schemas.microsoft.com/office/spreadsheetml/2009/9/main" objectType="Drop" dropStyle="combo" dx="31" fmlaLink="$Q$54" fmlaRange="Cups" noThreeD="1" sel="1" val="0"/>
</file>

<file path=xl/ctrlProps/ctrlProp202.xml><?xml version="1.0" encoding="utf-8"?>
<formControlPr xmlns="http://schemas.microsoft.com/office/spreadsheetml/2009/9/main" objectType="Drop" dropStyle="combo" dx="31" fmlaLink="$Q$55" fmlaRange="Cups" noThreeD="1" sel="1" val="0"/>
</file>

<file path=xl/ctrlProps/ctrlProp203.xml><?xml version="1.0" encoding="utf-8"?>
<formControlPr xmlns="http://schemas.microsoft.com/office/spreadsheetml/2009/9/main" objectType="Drop" dropStyle="combo" dx="31" fmlaLink="$Q$56" fmlaRange="Cups" noThreeD="1" sel="1" val="0"/>
</file>

<file path=xl/ctrlProps/ctrlProp204.xml><?xml version="1.0" encoding="utf-8"?>
<formControlPr xmlns="http://schemas.microsoft.com/office/spreadsheetml/2009/9/main" objectType="Drop" dropStyle="combo" dx="31" fmlaLink="$Q$57" fmlaRange="Cups" noThreeD="1" sel="1" val="0"/>
</file>

<file path=xl/ctrlProps/ctrlProp205.xml><?xml version="1.0" encoding="utf-8"?>
<formControlPr xmlns="http://schemas.microsoft.com/office/spreadsheetml/2009/9/main" objectType="Drop" dropStyle="combo" dx="31" fmlaLink="$Q$58" fmlaRange="Cups" noThreeD="1" sel="1" val="0"/>
</file>

<file path=xl/ctrlProps/ctrlProp206.xml><?xml version="1.0" encoding="utf-8"?>
<formControlPr xmlns="http://schemas.microsoft.com/office/spreadsheetml/2009/9/main" objectType="Drop" dropStyle="combo" dx="31" fmlaLink="$Q$59" fmlaRange="Cups" noThreeD="1" sel="1" val="0"/>
</file>

<file path=xl/ctrlProps/ctrlProp207.xml><?xml version="1.0" encoding="utf-8"?>
<formControlPr xmlns="http://schemas.microsoft.com/office/spreadsheetml/2009/9/main" objectType="Drop" dropStyle="combo" dx="31" fmlaLink="$Q$60" fmlaRange="Cups" noThreeD="1" sel="1" val="0"/>
</file>

<file path=xl/ctrlProps/ctrlProp208.xml><?xml version="1.0" encoding="utf-8"?>
<formControlPr xmlns="http://schemas.microsoft.com/office/spreadsheetml/2009/9/main" objectType="Drop" dropStyle="combo" dx="31" fmlaLink="$Q$61" fmlaRange="Cups" noThreeD="1" sel="1" val="0"/>
</file>

<file path=xl/ctrlProps/ctrlProp209.xml><?xml version="1.0" encoding="utf-8"?>
<formControlPr xmlns="http://schemas.microsoft.com/office/spreadsheetml/2009/9/main" objectType="Drop" dropStyle="combo" dx="31" fmlaLink="$Q$62" fmlaRange="Cups" noThreeD="1" sel="1" val="0"/>
</file>

<file path=xl/ctrlProps/ctrlProp21.xml><?xml version="1.0" encoding="utf-8"?>
<formControlPr xmlns="http://schemas.microsoft.com/office/spreadsheetml/2009/9/main" objectType="Drop" dropStyle="combo" dx="31" fmlaLink="$H$32" fmlaRange="Cups" noThreeD="1" sel="1" val="0"/>
</file>

<file path=xl/ctrlProps/ctrlProp210.xml><?xml version="1.0" encoding="utf-8"?>
<formControlPr xmlns="http://schemas.microsoft.com/office/spreadsheetml/2009/9/main" objectType="Drop" dropStyle="combo" dx="31" fmlaLink="$A$7" fmlaRange="meals" noThreeD="1" sel="1" val="0"/>
</file>

<file path=xl/ctrlProps/ctrlProp211.xml><?xml version="1.0" encoding="utf-8"?>
<formControlPr xmlns="http://schemas.microsoft.com/office/spreadsheetml/2009/9/main" objectType="Drop" dropStyle="combo" dx="31" fmlaLink="$A$8" fmlaRange="meals" noThreeD="1" sel="1" val="0"/>
</file>

<file path=xl/ctrlProps/ctrlProp212.xml><?xml version="1.0" encoding="utf-8"?>
<formControlPr xmlns="http://schemas.microsoft.com/office/spreadsheetml/2009/9/main" objectType="Drop" dropStyle="combo" dx="31" fmlaLink="$A$9" fmlaRange="meals" noThreeD="1" sel="1" val="0"/>
</file>

<file path=xl/ctrlProps/ctrlProp213.xml><?xml version="1.0" encoding="utf-8"?>
<formControlPr xmlns="http://schemas.microsoft.com/office/spreadsheetml/2009/9/main" objectType="Drop" dropStyle="combo" dx="31" fmlaLink="$A$10" fmlaRange="meals" noThreeD="1" sel="1" val="0"/>
</file>

<file path=xl/ctrlProps/ctrlProp214.xml><?xml version="1.0" encoding="utf-8"?>
<formControlPr xmlns="http://schemas.microsoft.com/office/spreadsheetml/2009/9/main" objectType="Drop" dropStyle="combo" dx="31" fmlaLink="$A$11" fmlaRange="meals" noThreeD="1" sel="1" val="0"/>
</file>

<file path=xl/ctrlProps/ctrlProp215.xml><?xml version="1.0" encoding="utf-8"?>
<formControlPr xmlns="http://schemas.microsoft.com/office/spreadsheetml/2009/9/main" objectType="Drop" dropStyle="combo" dx="31" fmlaLink="$A$12" fmlaRange="meals" noThreeD="1" sel="1" val="0"/>
</file>

<file path=xl/ctrlProps/ctrlProp216.xml><?xml version="1.0" encoding="utf-8"?>
<formControlPr xmlns="http://schemas.microsoft.com/office/spreadsheetml/2009/9/main" objectType="Drop" dropStyle="combo" dx="31" fmlaLink="$A$13" fmlaRange="meals" noThreeD="1" sel="1" val="0"/>
</file>

<file path=xl/ctrlProps/ctrlProp217.xml><?xml version="1.0" encoding="utf-8"?>
<formControlPr xmlns="http://schemas.microsoft.com/office/spreadsheetml/2009/9/main" objectType="Drop" dropStyle="combo" dx="31" fmlaLink="$A$14" fmlaRange="meals" noThreeD="1" sel="1" val="0"/>
</file>

<file path=xl/ctrlProps/ctrlProp218.xml><?xml version="1.0" encoding="utf-8"?>
<formControlPr xmlns="http://schemas.microsoft.com/office/spreadsheetml/2009/9/main" objectType="Drop" dropStyle="combo" dx="31" fmlaLink="$A$15" fmlaRange="meals" noThreeD="1" sel="1" val="0"/>
</file>

<file path=xl/ctrlProps/ctrlProp219.xml><?xml version="1.0" encoding="utf-8"?>
<formControlPr xmlns="http://schemas.microsoft.com/office/spreadsheetml/2009/9/main" objectType="Drop" dropStyle="combo" dx="31" fmlaLink="$A$16" fmlaRange="meals" noThreeD="1" sel="1" val="0"/>
</file>

<file path=xl/ctrlProps/ctrlProp22.xml><?xml version="1.0" encoding="utf-8"?>
<formControlPr xmlns="http://schemas.microsoft.com/office/spreadsheetml/2009/9/main" objectType="Drop" dropStyle="combo" dx="31" fmlaLink="$H$33" fmlaRange="Cups" noThreeD="1" sel="1" val="0"/>
</file>

<file path=xl/ctrlProps/ctrlProp220.xml><?xml version="1.0" encoding="utf-8"?>
<formControlPr xmlns="http://schemas.microsoft.com/office/spreadsheetml/2009/9/main" objectType="Drop" dropStyle="combo" dx="31" fmlaLink="$A$17" fmlaRange="meals" noThreeD="1" sel="1" val="0"/>
</file>

<file path=xl/ctrlProps/ctrlProp221.xml><?xml version="1.0" encoding="utf-8"?>
<formControlPr xmlns="http://schemas.microsoft.com/office/spreadsheetml/2009/9/main" objectType="Drop" dropStyle="combo" dx="31" fmlaLink="$A$18" fmlaRange="meals" noThreeD="1" sel="1" val="0"/>
</file>

<file path=xl/ctrlProps/ctrlProp222.xml><?xml version="1.0" encoding="utf-8"?>
<formControlPr xmlns="http://schemas.microsoft.com/office/spreadsheetml/2009/9/main" objectType="Drop" dropStyle="combo" dx="31" fmlaLink="$A$19" fmlaRange="meals" noThreeD="1" sel="1" val="0"/>
</file>

<file path=xl/ctrlProps/ctrlProp223.xml><?xml version="1.0" encoding="utf-8"?>
<formControlPr xmlns="http://schemas.microsoft.com/office/spreadsheetml/2009/9/main" objectType="Drop" dropStyle="combo" dx="31" fmlaLink="$A$20" fmlaRange="meals" noThreeD="1" sel="1" val="0"/>
</file>

<file path=xl/ctrlProps/ctrlProp224.xml><?xml version="1.0" encoding="utf-8"?>
<formControlPr xmlns="http://schemas.microsoft.com/office/spreadsheetml/2009/9/main" objectType="Drop" dropStyle="combo" dx="31" fmlaLink="$A$21" fmlaRange="meals" noThreeD="1" sel="1" val="0"/>
</file>

<file path=xl/ctrlProps/ctrlProp225.xml><?xml version="1.0" encoding="utf-8"?>
<formControlPr xmlns="http://schemas.microsoft.com/office/spreadsheetml/2009/9/main" objectType="Drop" dropStyle="combo" dx="31" fmlaLink="$A$22" fmlaRange="meals" noThreeD="1" sel="1" val="0"/>
</file>

<file path=xl/ctrlProps/ctrlProp226.xml><?xml version="1.0" encoding="utf-8"?>
<formControlPr xmlns="http://schemas.microsoft.com/office/spreadsheetml/2009/9/main" objectType="Drop" dropStyle="combo" dx="31" fmlaLink="$A$23" fmlaRange="meals" noThreeD="1" sel="1" val="0"/>
</file>

<file path=xl/ctrlProps/ctrlProp227.xml><?xml version="1.0" encoding="utf-8"?>
<formControlPr xmlns="http://schemas.microsoft.com/office/spreadsheetml/2009/9/main" objectType="Drop" dropStyle="combo" dx="31" fmlaLink="$A$24" fmlaRange="meals" noThreeD="1" sel="1" val="0"/>
</file>

<file path=xl/ctrlProps/ctrlProp228.xml><?xml version="1.0" encoding="utf-8"?>
<formControlPr xmlns="http://schemas.microsoft.com/office/spreadsheetml/2009/9/main" objectType="Drop" dropStyle="combo" dx="31" fmlaLink="$A$25" fmlaRange="meals" noThreeD="1" sel="1" val="0"/>
</file>

<file path=xl/ctrlProps/ctrlProp229.xml><?xml version="1.0" encoding="utf-8"?>
<formControlPr xmlns="http://schemas.microsoft.com/office/spreadsheetml/2009/9/main" objectType="Drop" dropStyle="combo" dx="31" fmlaLink="$A$26" fmlaRange="meals" noThreeD="1" sel="1" val="0"/>
</file>

<file path=xl/ctrlProps/ctrlProp23.xml><?xml version="1.0" encoding="utf-8"?>
<formControlPr xmlns="http://schemas.microsoft.com/office/spreadsheetml/2009/9/main" objectType="Drop" dropStyle="combo" dx="31" fmlaLink="$H$34" fmlaRange="Cups" noThreeD="1" sel="1" val="0"/>
</file>

<file path=xl/ctrlProps/ctrlProp230.xml><?xml version="1.0" encoding="utf-8"?>
<formControlPr xmlns="http://schemas.microsoft.com/office/spreadsheetml/2009/9/main" objectType="CheckBox" fmlaLink="$U$5" lockText="1"/>
</file>

<file path=xl/ctrlProps/ctrlProp231.xml><?xml version="1.0" encoding="utf-8"?>
<formControlPr xmlns="http://schemas.microsoft.com/office/spreadsheetml/2009/9/main" objectType="CheckBox" fmlaLink="$U$6" lockText="1"/>
</file>

<file path=xl/ctrlProps/ctrlProp232.xml><?xml version="1.0" encoding="utf-8"?>
<formControlPr xmlns="http://schemas.microsoft.com/office/spreadsheetml/2009/9/main" objectType="CheckBox" fmlaLink="$U$7" lockText="1"/>
</file>

<file path=xl/ctrlProps/ctrlProp233.xml><?xml version="1.0" encoding="utf-8"?>
<formControlPr xmlns="http://schemas.microsoft.com/office/spreadsheetml/2009/9/main" objectType="CheckBox" fmlaLink="$U$8" lockText="1"/>
</file>

<file path=xl/ctrlProps/ctrlProp234.xml><?xml version="1.0" encoding="utf-8"?>
<formControlPr xmlns="http://schemas.microsoft.com/office/spreadsheetml/2009/9/main" objectType="CheckBox" fmlaLink="$U$9" lockText="1"/>
</file>

<file path=xl/ctrlProps/ctrlProp235.xml><?xml version="1.0" encoding="utf-8"?>
<formControlPr xmlns="http://schemas.microsoft.com/office/spreadsheetml/2009/9/main" objectType="Drop" dropStyle="combo" dx="31" fmlaLink="$T$13" fmlaRange="Cups" noThreeD="1" sel="1" val="0"/>
</file>

<file path=xl/ctrlProps/ctrlProp236.xml><?xml version="1.0" encoding="utf-8"?>
<formControlPr xmlns="http://schemas.microsoft.com/office/spreadsheetml/2009/9/main" objectType="Drop" dropStyle="combo" dx="31" fmlaLink="$T$14" fmlaRange="Cups" noThreeD="1" sel="1" val="0"/>
</file>

<file path=xl/ctrlProps/ctrlProp237.xml><?xml version="1.0" encoding="utf-8"?>
<formControlPr xmlns="http://schemas.microsoft.com/office/spreadsheetml/2009/9/main" objectType="Drop" dropStyle="combo" dx="31" fmlaLink="$T$15" fmlaRange="Cups" noThreeD="1" sel="1" val="0"/>
</file>

<file path=xl/ctrlProps/ctrlProp238.xml><?xml version="1.0" encoding="utf-8"?>
<formControlPr xmlns="http://schemas.microsoft.com/office/spreadsheetml/2009/9/main" objectType="Drop" dropStyle="combo" dx="31" fmlaLink="$T$16" fmlaRange="Cups" noThreeD="1" sel="1" val="0"/>
</file>

<file path=xl/ctrlProps/ctrlProp239.xml><?xml version="1.0" encoding="utf-8"?>
<formControlPr xmlns="http://schemas.microsoft.com/office/spreadsheetml/2009/9/main" objectType="Drop" dropStyle="combo" dx="31" fmlaLink="$T$17" fmlaRange="Cups" noThreeD="1" sel="1" val="0"/>
</file>

<file path=xl/ctrlProps/ctrlProp24.xml><?xml version="1.0" encoding="utf-8"?>
<formControlPr xmlns="http://schemas.microsoft.com/office/spreadsheetml/2009/9/main" objectType="Drop" dropStyle="combo" dx="31" fmlaLink="H35" fmlaRange="Cups" noThreeD="1" sel="1" val="0"/>
</file>

<file path=xl/ctrlProps/ctrlProp240.xml><?xml version="1.0" encoding="utf-8"?>
<formControlPr xmlns="http://schemas.microsoft.com/office/spreadsheetml/2009/9/main" objectType="Drop" dropStyle="combo" dx="31" fmlaLink="$A$7" fmlaRange="meals" noThreeD="1" sel="1" val="0"/>
</file>

<file path=xl/ctrlProps/ctrlProp241.xml><?xml version="1.0" encoding="utf-8"?>
<formControlPr xmlns="http://schemas.microsoft.com/office/spreadsheetml/2009/9/main" objectType="Drop" dropStyle="combo" dx="31" fmlaLink="$A$8" fmlaRange="meals" noThreeD="1" sel="1" val="0"/>
</file>

<file path=xl/ctrlProps/ctrlProp242.xml><?xml version="1.0" encoding="utf-8"?>
<formControlPr xmlns="http://schemas.microsoft.com/office/spreadsheetml/2009/9/main" objectType="Drop" dropStyle="combo" dx="31" fmlaLink="$A$9" fmlaRange="meals" noThreeD="1" sel="1" val="0"/>
</file>

<file path=xl/ctrlProps/ctrlProp243.xml><?xml version="1.0" encoding="utf-8"?>
<formControlPr xmlns="http://schemas.microsoft.com/office/spreadsheetml/2009/9/main" objectType="Drop" dropStyle="combo" dx="31" fmlaLink="$A$10" fmlaRange="meals" noThreeD="1" sel="1" val="0"/>
</file>

<file path=xl/ctrlProps/ctrlProp244.xml><?xml version="1.0" encoding="utf-8"?>
<formControlPr xmlns="http://schemas.microsoft.com/office/spreadsheetml/2009/9/main" objectType="Drop" dropStyle="combo" dx="31" fmlaLink="$A$11" fmlaRange="meals" noThreeD="1" sel="1" val="0"/>
</file>

<file path=xl/ctrlProps/ctrlProp245.xml><?xml version="1.0" encoding="utf-8"?>
<formControlPr xmlns="http://schemas.microsoft.com/office/spreadsheetml/2009/9/main" objectType="Drop" dropStyle="combo" dx="31" fmlaLink="$A$12" fmlaRange="meals" noThreeD="1" sel="1" val="0"/>
</file>

<file path=xl/ctrlProps/ctrlProp246.xml><?xml version="1.0" encoding="utf-8"?>
<formControlPr xmlns="http://schemas.microsoft.com/office/spreadsheetml/2009/9/main" objectType="Drop" dropStyle="combo" dx="31" fmlaLink="$A$13" fmlaRange="meals" noThreeD="1" sel="1" val="0"/>
</file>

<file path=xl/ctrlProps/ctrlProp247.xml><?xml version="1.0" encoding="utf-8"?>
<formControlPr xmlns="http://schemas.microsoft.com/office/spreadsheetml/2009/9/main" objectType="Drop" dropStyle="combo" dx="31" fmlaLink="$A$14" fmlaRange="meals" noThreeD="1" sel="1" val="0"/>
</file>

<file path=xl/ctrlProps/ctrlProp248.xml><?xml version="1.0" encoding="utf-8"?>
<formControlPr xmlns="http://schemas.microsoft.com/office/spreadsheetml/2009/9/main" objectType="Drop" dropStyle="combo" dx="31" fmlaLink="$A$15" fmlaRange="meals" noThreeD="1" sel="1" val="0"/>
</file>

<file path=xl/ctrlProps/ctrlProp249.xml><?xml version="1.0" encoding="utf-8"?>
<formControlPr xmlns="http://schemas.microsoft.com/office/spreadsheetml/2009/9/main" objectType="Drop" dropStyle="combo" dx="31" fmlaLink="$A$16" fmlaRange="meals" noThreeD="1" sel="1" val="0"/>
</file>

<file path=xl/ctrlProps/ctrlProp25.xml><?xml version="1.0" encoding="utf-8"?>
<formControlPr xmlns="http://schemas.microsoft.com/office/spreadsheetml/2009/9/main" objectType="Drop" dropStyle="combo" dx="31" fmlaLink="H36" fmlaRange="Cups" noThreeD="1" sel="1" val="0"/>
</file>

<file path=xl/ctrlProps/ctrlProp250.xml><?xml version="1.0" encoding="utf-8"?>
<formControlPr xmlns="http://schemas.microsoft.com/office/spreadsheetml/2009/9/main" objectType="Drop" dropStyle="combo" dx="31" fmlaLink="$A$17" fmlaRange="meals" noThreeD="1" sel="1" val="0"/>
</file>

<file path=xl/ctrlProps/ctrlProp251.xml><?xml version="1.0" encoding="utf-8"?>
<formControlPr xmlns="http://schemas.microsoft.com/office/spreadsheetml/2009/9/main" objectType="Drop" dropStyle="combo" dx="31" fmlaLink="$A$18" fmlaRange="meals" noThreeD="1" sel="1" val="0"/>
</file>

<file path=xl/ctrlProps/ctrlProp252.xml><?xml version="1.0" encoding="utf-8"?>
<formControlPr xmlns="http://schemas.microsoft.com/office/spreadsheetml/2009/9/main" objectType="Drop" dropStyle="combo" dx="31" fmlaLink="$A$19" fmlaRange="meals" noThreeD="1" sel="1" val="0"/>
</file>

<file path=xl/ctrlProps/ctrlProp253.xml><?xml version="1.0" encoding="utf-8"?>
<formControlPr xmlns="http://schemas.microsoft.com/office/spreadsheetml/2009/9/main" objectType="Drop" dropStyle="combo" dx="31" fmlaLink="$A$20" fmlaRange="meals" noThreeD="1" sel="1" val="0"/>
</file>

<file path=xl/ctrlProps/ctrlProp254.xml><?xml version="1.0" encoding="utf-8"?>
<formControlPr xmlns="http://schemas.microsoft.com/office/spreadsheetml/2009/9/main" objectType="Drop" dropStyle="combo" dx="31" fmlaLink="$A$21" fmlaRange="meals" noThreeD="1" sel="1" val="0"/>
</file>

<file path=xl/ctrlProps/ctrlProp255.xml><?xml version="1.0" encoding="utf-8"?>
<formControlPr xmlns="http://schemas.microsoft.com/office/spreadsheetml/2009/9/main" objectType="Drop" dropStyle="combo" dx="31" fmlaLink="$A$22" fmlaRange="meals" noThreeD="1" sel="1" val="0"/>
</file>

<file path=xl/ctrlProps/ctrlProp256.xml><?xml version="1.0" encoding="utf-8"?>
<formControlPr xmlns="http://schemas.microsoft.com/office/spreadsheetml/2009/9/main" objectType="Drop" dropStyle="combo" dx="31" fmlaLink="$A$23" fmlaRange="meals" noThreeD="1" sel="1" val="0"/>
</file>

<file path=xl/ctrlProps/ctrlProp257.xml><?xml version="1.0" encoding="utf-8"?>
<formControlPr xmlns="http://schemas.microsoft.com/office/spreadsheetml/2009/9/main" objectType="Drop" dropStyle="combo" dx="31" fmlaLink="$A$24" fmlaRange="meals" noThreeD="1" sel="1" val="0"/>
</file>

<file path=xl/ctrlProps/ctrlProp258.xml><?xml version="1.0" encoding="utf-8"?>
<formControlPr xmlns="http://schemas.microsoft.com/office/spreadsheetml/2009/9/main" objectType="Drop" dropStyle="combo" dx="31" fmlaLink="$A$25" fmlaRange="meals" noThreeD="1" sel="1" val="0"/>
</file>

<file path=xl/ctrlProps/ctrlProp259.xml><?xml version="1.0" encoding="utf-8"?>
<formControlPr xmlns="http://schemas.microsoft.com/office/spreadsheetml/2009/9/main" objectType="Drop" dropStyle="combo" dx="31" fmlaLink="$A$26" fmlaRange="meals" noThreeD="1" sel="1" val="0"/>
</file>

<file path=xl/ctrlProps/ctrlProp26.xml><?xml version="1.0" encoding="utf-8"?>
<formControlPr xmlns="http://schemas.microsoft.com/office/spreadsheetml/2009/9/main" objectType="Drop" dropStyle="combo" dx="31" fmlaLink="H37" fmlaRange="Cups" noThreeD="1" sel="1" val="0"/>
</file>

<file path=xl/ctrlProps/ctrlProp260.xml><?xml version="1.0" encoding="utf-8"?>
<formControlPr xmlns="http://schemas.microsoft.com/office/spreadsheetml/2009/9/main" objectType="CheckBox" fmlaLink="$U$5" lockText="1"/>
</file>

<file path=xl/ctrlProps/ctrlProp261.xml><?xml version="1.0" encoding="utf-8"?>
<formControlPr xmlns="http://schemas.microsoft.com/office/spreadsheetml/2009/9/main" objectType="CheckBox" fmlaLink="$U$6" lockText="1"/>
</file>

<file path=xl/ctrlProps/ctrlProp262.xml><?xml version="1.0" encoding="utf-8"?>
<formControlPr xmlns="http://schemas.microsoft.com/office/spreadsheetml/2009/9/main" objectType="CheckBox" fmlaLink="$U$7" lockText="1"/>
</file>

<file path=xl/ctrlProps/ctrlProp263.xml><?xml version="1.0" encoding="utf-8"?>
<formControlPr xmlns="http://schemas.microsoft.com/office/spreadsheetml/2009/9/main" objectType="CheckBox" fmlaLink="$U$8" lockText="1"/>
</file>

<file path=xl/ctrlProps/ctrlProp264.xml><?xml version="1.0" encoding="utf-8"?>
<formControlPr xmlns="http://schemas.microsoft.com/office/spreadsheetml/2009/9/main" objectType="CheckBox" fmlaLink="$U$9" lockText="1"/>
</file>

<file path=xl/ctrlProps/ctrlProp265.xml><?xml version="1.0" encoding="utf-8"?>
<formControlPr xmlns="http://schemas.microsoft.com/office/spreadsheetml/2009/9/main" objectType="Drop" dropStyle="combo" dx="31" fmlaLink="$T$13" fmlaRange="Cups" noThreeD="1" sel="1" val="0"/>
</file>

<file path=xl/ctrlProps/ctrlProp266.xml><?xml version="1.0" encoding="utf-8"?>
<formControlPr xmlns="http://schemas.microsoft.com/office/spreadsheetml/2009/9/main" objectType="Drop" dropStyle="combo" dx="31" fmlaLink="$T$14" fmlaRange="Cups" noThreeD="1" sel="1" val="0"/>
</file>

<file path=xl/ctrlProps/ctrlProp267.xml><?xml version="1.0" encoding="utf-8"?>
<formControlPr xmlns="http://schemas.microsoft.com/office/spreadsheetml/2009/9/main" objectType="Drop" dropStyle="combo" dx="31" fmlaLink="$T$15" fmlaRange="Cups" noThreeD="1" sel="1" val="0"/>
</file>

<file path=xl/ctrlProps/ctrlProp268.xml><?xml version="1.0" encoding="utf-8"?>
<formControlPr xmlns="http://schemas.microsoft.com/office/spreadsheetml/2009/9/main" objectType="Drop" dropStyle="combo" dx="31" fmlaLink="$T$16" fmlaRange="Cups" noThreeD="1" sel="1" val="0"/>
</file>

<file path=xl/ctrlProps/ctrlProp269.xml><?xml version="1.0" encoding="utf-8"?>
<formControlPr xmlns="http://schemas.microsoft.com/office/spreadsheetml/2009/9/main" objectType="Drop" dropStyle="combo" dx="31" fmlaLink="$T$17" fmlaRange="Cups" noThreeD="1" sel="1" val="0"/>
</file>

<file path=xl/ctrlProps/ctrlProp27.xml><?xml version="1.0" encoding="utf-8"?>
<formControlPr xmlns="http://schemas.microsoft.com/office/spreadsheetml/2009/9/main" objectType="Drop" dropStyle="combo" dx="31" fmlaLink="$H$38" fmlaRange="Cups" noThreeD="1" sel="1" val="0"/>
</file>

<file path=xl/ctrlProps/ctrlProp270.xml><?xml version="1.0" encoding="utf-8"?>
<formControlPr xmlns="http://schemas.microsoft.com/office/spreadsheetml/2009/9/main" objectType="Drop" dropStyle="combo" dx="31" fmlaLink="$A$7" fmlaRange="meals" noThreeD="1" sel="1" val="0"/>
</file>

<file path=xl/ctrlProps/ctrlProp271.xml><?xml version="1.0" encoding="utf-8"?>
<formControlPr xmlns="http://schemas.microsoft.com/office/spreadsheetml/2009/9/main" objectType="Drop" dropStyle="combo" dx="31" fmlaLink="$A$8" fmlaRange="meals" noThreeD="1" sel="1" val="0"/>
</file>

<file path=xl/ctrlProps/ctrlProp272.xml><?xml version="1.0" encoding="utf-8"?>
<formControlPr xmlns="http://schemas.microsoft.com/office/spreadsheetml/2009/9/main" objectType="Drop" dropStyle="combo" dx="31" fmlaLink="$A$9" fmlaRange="meals" noThreeD="1" sel="1" val="0"/>
</file>

<file path=xl/ctrlProps/ctrlProp273.xml><?xml version="1.0" encoding="utf-8"?>
<formControlPr xmlns="http://schemas.microsoft.com/office/spreadsheetml/2009/9/main" objectType="Drop" dropStyle="combo" dx="31" fmlaLink="$A$10" fmlaRange="meals" noThreeD="1" sel="1" val="0"/>
</file>

<file path=xl/ctrlProps/ctrlProp274.xml><?xml version="1.0" encoding="utf-8"?>
<formControlPr xmlns="http://schemas.microsoft.com/office/spreadsheetml/2009/9/main" objectType="Drop" dropStyle="combo" dx="31" fmlaLink="$A$11" fmlaRange="meals" noThreeD="1" sel="1" val="0"/>
</file>

<file path=xl/ctrlProps/ctrlProp275.xml><?xml version="1.0" encoding="utf-8"?>
<formControlPr xmlns="http://schemas.microsoft.com/office/spreadsheetml/2009/9/main" objectType="Drop" dropStyle="combo" dx="31" fmlaLink="$A$12" fmlaRange="meals" noThreeD="1" sel="1" val="0"/>
</file>

<file path=xl/ctrlProps/ctrlProp276.xml><?xml version="1.0" encoding="utf-8"?>
<formControlPr xmlns="http://schemas.microsoft.com/office/spreadsheetml/2009/9/main" objectType="Drop" dropStyle="combo" dx="31" fmlaLink="$A$13" fmlaRange="meals" noThreeD="1" sel="1" val="0"/>
</file>

<file path=xl/ctrlProps/ctrlProp277.xml><?xml version="1.0" encoding="utf-8"?>
<formControlPr xmlns="http://schemas.microsoft.com/office/spreadsheetml/2009/9/main" objectType="Drop" dropStyle="combo" dx="31" fmlaLink="$A$14" fmlaRange="meals" noThreeD="1" sel="1" val="0"/>
</file>

<file path=xl/ctrlProps/ctrlProp278.xml><?xml version="1.0" encoding="utf-8"?>
<formControlPr xmlns="http://schemas.microsoft.com/office/spreadsheetml/2009/9/main" objectType="Drop" dropStyle="combo" dx="31" fmlaLink="$A$15" fmlaRange="meals" noThreeD="1" sel="1" val="0"/>
</file>

<file path=xl/ctrlProps/ctrlProp279.xml><?xml version="1.0" encoding="utf-8"?>
<formControlPr xmlns="http://schemas.microsoft.com/office/spreadsheetml/2009/9/main" objectType="Drop" dropStyle="combo" dx="31" fmlaLink="$A$16" fmlaRange="meals" noThreeD="1" sel="1" val="0"/>
</file>

<file path=xl/ctrlProps/ctrlProp28.xml><?xml version="1.0" encoding="utf-8"?>
<formControlPr xmlns="http://schemas.microsoft.com/office/spreadsheetml/2009/9/main" objectType="Drop" dropStyle="combo" dx="31" fmlaLink="H39" fmlaRange="Cups" noThreeD="1" sel="1" val="0"/>
</file>

<file path=xl/ctrlProps/ctrlProp280.xml><?xml version="1.0" encoding="utf-8"?>
<formControlPr xmlns="http://schemas.microsoft.com/office/spreadsheetml/2009/9/main" objectType="Drop" dropStyle="combo" dx="31" fmlaLink="$A$17" fmlaRange="meals" noThreeD="1" sel="1" val="0"/>
</file>

<file path=xl/ctrlProps/ctrlProp281.xml><?xml version="1.0" encoding="utf-8"?>
<formControlPr xmlns="http://schemas.microsoft.com/office/spreadsheetml/2009/9/main" objectType="Drop" dropStyle="combo" dx="31" fmlaLink="$A$18" fmlaRange="meals" noThreeD="1" sel="1" val="0"/>
</file>

<file path=xl/ctrlProps/ctrlProp282.xml><?xml version="1.0" encoding="utf-8"?>
<formControlPr xmlns="http://schemas.microsoft.com/office/spreadsheetml/2009/9/main" objectType="Drop" dropStyle="combo" dx="31" fmlaLink="$A$19" fmlaRange="meals" noThreeD="1" sel="1" val="0"/>
</file>

<file path=xl/ctrlProps/ctrlProp283.xml><?xml version="1.0" encoding="utf-8"?>
<formControlPr xmlns="http://schemas.microsoft.com/office/spreadsheetml/2009/9/main" objectType="Drop" dropStyle="combo" dx="31" fmlaLink="$A$20" fmlaRange="meals" noThreeD="1" sel="1" val="0"/>
</file>

<file path=xl/ctrlProps/ctrlProp284.xml><?xml version="1.0" encoding="utf-8"?>
<formControlPr xmlns="http://schemas.microsoft.com/office/spreadsheetml/2009/9/main" objectType="Drop" dropStyle="combo" dx="31" fmlaLink="$A$21" fmlaRange="meals" noThreeD="1" sel="1" val="0"/>
</file>

<file path=xl/ctrlProps/ctrlProp285.xml><?xml version="1.0" encoding="utf-8"?>
<formControlPr xmlns="http://schemas.microsoft.com/office/spreadsheetml/2009/9/main" objectType="Drop" dropStyle="combo" dx="31" fmlaLink="$A$22" fmlaRange="meals" noThreeD="1" sel="1" val="0"/>
</file>

<file path=xl/ctrlProps/ctrlProp286.xml><?xml version="1.0" encoding="utf-8"?>
<formControlPr xmlns="http://schemas.microsoft.com/office/spreadsheetml/2009/9/main" objectType="Drop" dropStyle="combo" dx="31" fmlaLink="$A$23" fmlaRange="meals" noThreeD="1" sel="1" val="0"/>
</file>

<file path=xl/ctrlProps/ctrlProp287.xml><?xml version="1.0" encoding="utf-8"?>
<formControlPr xmlns="http://schemas.microsoft.com/office/spreadsheetml/2009/9/main" objectType="Drop" dropStyle="combo" dx="31" fmlaLink="$A$24" fmlaRange="meals" noThreeD="1" sel="1" val="0"/>
</file>

<file path=xl/ctrlProps/ctrlProp288.xml><?xml version="1.0" encoding="utf-8"?>
<formControlPr xmlns="http://schemas.microsoft.com/office/spreadsheetml/2009/9/main" objectType="Drop" dropStyle="combo" dx="31" fmlaLink="$A$25" fmlaRange="meals" noThreeD="1" sel="1" val="0"/>
</file>

<file path=xl/ctrlProps/ctrlProp289.xml><?xml version="1.0" encoding="utf-8"?>
<formControlPr xmlns="http://schemas.microsoft.com/office/spreadsheetml/2009/9/main" objectType="Drop" dropStyle="combo" dx="31" fmlaLink="$A$26" fmlaRange="meals" noThreeD="1" sel="1" val="0"/>
</file>

<file path=xl/ctrlProps/ctrlProp29.xml><?xml version="1.0" encoding="utf-8"?>
<formControlPr xmlns="http://schemas.microsoft.com/office/spreadsheetml/2009/9/main" objectType="Drop" dropStyle="combo" dx="31" fmlaLink="H40" fmlaRange="Cups" noThreeD="1" sel="1" val="0"/>
</file>

<file path=xl/ctrlProps/ctrlProp290.xml><?xml version="1.0" encoding="utf-8"?>
<formControlPr xmlns="http://schemas.microsoft.com/office/spreadsheetml/2009/9/main" objectType="CheckBox" fmlaLink="$U$5" lockText="1"/>
</file>

<file path=xl/ctrlProps/ctrlProp291.xml><?xml version="1.0" encoding="utf-8"?>
<formControlPr xmlns="http://schemas.microsoft.com/office/spreadsheetml/2009/9/main" objectType="CheckBox" fmlaLink="$U$6" lockText="1"/>
</file>

<file path=xl/ctrlProps/ctrlProp292.xml><?xml version="1.0" encoding="utf-8"?>
<formControlPr xmlns="http://schemas.microsoft.com/office/spreadsheetml/2009/9/main" objectType="CheckBox" fmlaLink="$U$7" lockText="1"/>
</file>

<file path=xl/ctrlProps/ctrlProp293.xml><?xml version="1.0" encoding="utf-8"?>
<formControlPr xmlns="http://schemas.microsoft.com/office/spreadsheetml/2009/9/main" objectType="CheckBox" fmlaLink="$U$8" lockText="1"/>
</file>

<file path=xl/ctrlProps/ctrlProp294.xml><?xml version="1.0" encoding="utf-8"?>
<formControlPr xmlns="http://schemas.microsoft.com/office/spreadsheetml/2009/9/main" objectType="CheckBox" fmlaLink="$U$9" lockText="1"/>
</file>

<file path=xl/ctrlProps/ctrlProp295.xml><?xml version="1.0" encoding="utf-8"?>
<formControlPr xmlns="http://schemas.microsoft.com/office/spreadsheetml/2009/9/main" objectType="Drop" dropStyle="combo" dx="31" fmlaLink="$T$13" fmlaRange="Cups" noThreeD="1" sel="1" val="0"/>
</file>

<file path=xl/ctrlProps/ctrlProp296.xml><?xml version="1.0" encoding="utf-8"?>
<formControlPr xmlns="http://schemas.microsoft.com/office/spreadsheetml/2009/9/main" objectType="Drop" dropStyle="combo" dx="31" fmlaLink="$T$14" fmlaRange="Cups" noThreeD="1" sel="1" val="0"/>
</file>

<file path=xl/ctrlProps/ctrlProp297.xml><?xml version="1.0" encoding="utf-8"?>
<formControlPr xmlns="http://schemas.microsoft.com/office/spreadsheetml/2009/9/main" objectType="Drop" dropStyle="combo" dx="31" fmlaLink="$T$15" fmlaRange="Cups" noThreeD="1" sel="1" val="0"/>
</file>

<file path=xl/ctrlProps/ctrlProp298.xml><?xml version="1.0" encoding="utf-8"?>
<formControlPr xmlns="http://schemas.microsoft.com/office/spreadsheetml/2009/9/main" objectType="Drop" dropStyle="combo" dx="31" fmlaLink="$T$16" fmlaRange="Cups" noThreeD="1" sel="1" val="0"/>
</file>

<file path=xl/ctrlProps/ctrlProp299.xml><?xml version="1.0" encoding="utf-8"?>
<formControlPr xmlns="http://schemas.microsoft.com/office/spreadsheetml/2009/9/main" objectType="Drop" dropStyle="combo" dx="31" fmlaLink="$T$17" fmlaRange="Cups" noThreeD="1" sel="1" val="0"/>
</file>

<file path=xl/ctrlProps/ctrlProp3.xml><?xml version="1.0" encoding="utf-8"?>
<formControlPr xmlns="http://schemas.microsoft.com/office/spreadsheetml/2009/9/main" objectType="Drop" dropStyle="combo" dx="31" fmlaLink="$H$14" fmlaRange="Cups" noThreeD="1" sel="1" val="0"/>
</file>

<file path=xl/ctrlProps/ctrlProp30.xml><?xml version="1.0" encoding="utf-8"?>
<formControlPr xmlns="http://schemas.microsoft.com/office/spreadsheetml/2009/9/main" objectType="Drop" dropStyle="combo" dx="31" fmlaLink="H41" fmlaRange="Cups" noThreeD="1" sel="1" val="0"/>
</file>

<file path=xl/ctrlProps/ctrlProp300.xml><?xml version="1.0" encoding="utf-8"?>
<formControlPr xmlns="http://schemas.microsoft.com/office/spreadsheetml/2009/9/main" objectType="Drop" dropStyle="combo" dx="31" fmlaLink="$A$7" fmlaRange="meals" noThreeD="1" sel="1" val="0"/>
</file>

<file path=xl/ctrlProps/ctrlProp301.xml><?xml version="1.0" encoding="utf-8"?>
<formControlPr xmlns="http://schemas.microsoft.com/office/spreadsheetml/2009/9/main" objectType="Drop" dropStyle="combo" dx="31" fmlaLink="$A$8" fmlaRange="meals" noThreeD="1" sel="1" val="0"/>
</file>

<file path=xl/ctrlProps/ctrlProp302.xml><?xml version="1.0" encoding="utf-8"?>
<formControlPr xmlns="http://schemas.microsoft.com/office/spreadsheetml/2009/9/main" objectType="Drop" dropStyle="combo" dx="31" fmlaLink="$A$9" fmlaRange="meals" noThreeD="1" sel="1" val="0"/>
</file>

<file path=xl/ctrlProps/ctrlProp303.xml><?xml version="1.0" encoding="utf-8"?>
<formControlPr xmlns="http://schemas.microsoft.com/office/spreadsheetml/2009/9/main" objectType="Drop" dropStyle="combo" dx="31" fmlaLink="$A$10" fmlaRange="meals" noThreeD="1" sel="1" val="0"/>
</file>

<file path=xl/ctrlProps/ctrlProp304.xml><?xml version="1.0" encoding="utf-8"?>
<formControlPr xmlns="http://schemas.microsoft.com/office/spreadsheetml/2009/9/main" objectType="Drop" dropStyle="combo" dx="31" fmlaLink="$A$11" fmlaRange="meals" noThreeD="1" sel="1" val="0"/>
</file>

<file path=xl/ctrlProps/ctrlProp305.xml><?xml version="1.0" encoding="utf-8"?>
<formControlPr xmlns="http://schemas.microsoft.com/office/spreadsheetml/2009/9/main" objectType="Drop" dropStyle="combo" dx="31" fmlaLink="$A$12" fmlaRange="meals" noThreeD="1" sel="1" val="0"/>
</file>

<file path=xl/ctrlProps/ctrlProp306.xml><?xml version="1.0" encoding="utf-8"?>
<formControlPr xmlns="http://schemas.microsoft.com/office/spreadsheetml/2009/9/main" objectType="Drop" dropStyle="combo" dx="31" fmlaLink="$A$13" fmlaRange="meals" noThreeD="1" sel="1" val="0"/>
</file>

<file path=xl/ctrlProps/ctrlProp307.xml><?xml version="1.0" encoding="utf-8"?>
<formControlPr xmlns="http://schemas.microsoft.com/office/spreadsheetml/2009/9/main" objectType="Drop" dropStyle="combo" dx="31" fmlaLink="$A$14" fmlaRange="meals" noThreeD="1" sel="1" val="0"/>
</file>

<file path=xl/ctrlProps/ctrlProp308.xml><?xml version="1.0" encoding="utf-8"?>
<formControlPr xmlns="http://schemas.microsoft.com/office/spreadsheetml/2009/9/main" objectType="Drop" dropStyle="combo" dx="31" fmlaLink="$A$15" fmlaRange="meals" noThreeD="1" sel="1" val="0"/>
</file>

<file path=xl/ctrlProps/ctrlProp309.xml><?xml version="1.0" encoding="utf-8"?>
<formControlPr xmlns="http://schemas.microsoft.com/office/spreadsheetml/2009/9/main" objectType="Drop" dropStyle="combo" dx="31" fmlaLink="$A$16" fmlaRange="meals" noThreeD="1" sel="1" val="0"/>
</file>

<file path=xl/ctrlProps/ctrlProp31.xml><?xml version="1.0" encoding="utf-8"?>
<formControlPr xmlns="http://schemas.microsoft.com/office/spreadsheetml/2009/9/main" objectType="Drop" dropStyle="combo" dx="31" fmlaLink="H42" fmlaRange="Cups" noThreeD="1" sel="1" val="0"/>
</file>

<file path=xl/ctrlProps/ctrlProp310.xml><?xml version="1.0" encoding="utf-8"?>
<formControlPr xmlns="http://schemas.microsoft.com/office/spreadsheetml/2009/9/main" objectType="Drop" dropStyle="combo" dx="31" fmlaLink="$A$17" fmlaRange="meals" noThreeD="1" sel="1" val="0"/>
</file>

<file path=xl/ctrlProps/ctrlProp311.xml><?xml version="1.0" encoding="utf-8"?>
<formControlPr xmlns="http://schemas.microsoft.com/office/spreadsheetml/2009/9/main" objectType="Drop" dropStyle="combo" dx="31" fmlaLink="$A$18" fmlaRange="meals" noThreeD="1" sel="1" val="0"/>
</file>

<file path=xl/ctrlProps/ctrlProp312.xml><?xml version="1.0" encoding="utf-8"?>
<formControlPr xmlns="http://schemas.microsoft.com/office/spreadsheetml/2009/9/main" objectType="Drop" dropStyle="combo" dx="31" fmlaLink="$A$19" fmlaRange="meals" noThreeD="1" sel="1" val="0"/>
</file>

<file path=xl/ctrlProps/ctrlProp313.xml><?xml version="1.0" encoding="utf-8"?>
<formControlPr xmlns="http://schemas.microsoft.com/office/spreadsheetml/2009/9/main" objectType="Drop" dropStyle="combo" dx="31" fmlaLink="$A$20" fmlaRange="meals" noThreeD="1" sel="1" val="0"/>
</file>

<file path=xl/ctrlProps/ctrlProp314.xml><?xml version="1.0" encoding="utf-8"?>
<formControlPr xmlns="http://schemas.microsoft.com/office/spreadsheetml/2009/9/main" objectType="Drop" dropStyle="combo" dx="31" fmlaLink="$A$21" fmlaRange="meals" noThreeD="1" sel="1" val="0"/>
</file>

<file path=xl/ctrlProps/ctrlProp315.xml><?xml version="1.0" encoding="utf-8"?>
<formControlPr xmlns="http://schemas.microsoft.com/office/spreadsheetml/2009/9/main" objectType="Drop" dropStyle="combo" dx="31" fmlaLink="$A$22" fmlaRange="meals" noThreeD="1" sel="1" val="0"/>
</file>

<file path=xl/ctrlProps/ctrlProp316.xml><?xml version="1.0" encoding="utf-8"?>
<formControlPr xmlns="http://schemas.microsoft.com/office/spreadsheetml/2009/9/main" objectType="Drop" dropStyle="combo" dx="31" fmlaLink="$A$23" fmlaRange="meals" noThreeD="1" sel="1" val="0"/>
</file>

<file path=xl/ctrlProps/ctrlProp317.xml><?xml version="1.0" encoding="utf-8"?>
<formControlPr xmlns="http://schemas.microsoft.com/office/spreadsheetml/2009/9/main" objectType="Drop" dropStyle="combo" dx="31" fmlaLink="$A$24" fmlaRange="meals" noThreeD="1" sel="1" val="0"/>
</file>

<file path=xl/ctrlProps/ctrlProp318.xml><?xml version="1.0" encoding="utf-8"?>
<formControlPr xmlns="http://schemas.microsoft.com/office/spreadsheetml/2009/9/main" objectType="Drop" dropStyle="combo" dx="31" fmlaLink="$A$25" fmlaRange="meals" noThreeD="1" sel="1" val="0"/>
</file>

<file path=xl/ctrlProps/ctrlProp319.xml><?xml version="1.0" encoding="utf-8"?>
<formControlPr xmlns="http://schemas.microsoft.com/office/spreadsheetml/2009/9/main" objectType="Drop" dropStyle="combo" dx="31" fmlaLink="$A$26" fmlaRange="meals" noThreeD="1" sel="1" val="0"/>
</file>

<file path=xl/ctrlProps/ctrlProp32.xml><?xml version="1.0" encoding="utf-8"?>
<formControlPr xmlns="http://schemas.microsoft.com/office/spreadsheetml/2009/9/main" objectType="Drop" dropStyle="combo" dx="31" fmlaLink="H43" fmlaRange="Cups" noThreeD="1" sel="1" val="0"/>
</file>

<file path=xl/ctrlProps/ctrlProp320.xml><?xml version="1.0" encoding="utf-8"?>
<formControlPr xmlns="http://schemas.microsoft.com/office/spreadsheetml/2009/9/main" objectType="CheckBox" fmlaLink="$U$5" lockText="1"/>
</file>

<file path=xl/ctrlProps/ctrlProp321.xml><?xml version="1.0" encoding="utf-8"?>
<formControlPr xmlns="http://schemas.microsoft.com/office/spreadsheetml/2009/9/main" objectType="CheckBox" fmlaLink="$U$6" lockText="1"/>
</file>

<file path=xl/ctrlProps/ctrlProp322.xml><?xml version="1.0" encoding="utf-8"?>
<formControlPr xmlns="http://schemas.microsoft.com/office/spreadsheetml/2009/9/main" objectType="CheckBox" fmlaLink="$U$7" lockText="1"/>
</file>

<file path=xl/ctrlProps/ctrlProp323.xml><?xml version="1.0" encoding="utf-8"?>
<formControlPr xmlns="http://schemas.microsoft.com/office/spreadsheetml/2009/9/main" objectType="CheckBox" fmlaLink="$U$8" lockText="1"/>
</file>

<file path=xl/ctrlProps/ctrlProp324.xml><?xml version="1.0" encoding="utf-8"?>
<formControlPr xmlns="http://schemas.microsoft.com/office/spreadsheetml/2009/9/main" objectType="CheckBox" fmlaLink="$U$9" lockText="1"/>
</file>

<file path=xl/ctrlProps/ctrlProp325.xml><?xml version="1.0" encoding="utf-8"?>
<formControlPr xmlns="http://schemas.microsoft.com/office/spreadsheetml/2009/9/main" objectType="Drop" dropStyle="combo" dx="31" fmlaLink="$T$13" fmlaRange="Cups" noThreeD="1" sel="1" val="0"/>
</file>

<file path=xl/ctrlProps/ctrlProp326.xml><?xml version="1.0" encoding="utf-8"?>
<formControlPr xmlns="http://schemas.microsoft.com/office/spreadsheetml/2009/9/main" objectType="Drop" dropStyle="combo" dx="31" fmlaLink="$T$14" fmlaRange="Cups" noThreeD="1" sel="1" val="0"/>
</file>

<file path=xl/ctrlProps/ctrlProp327.xml><?xml version="1.0" encoding="utf-8"?>
<formControlPr xmlns="http://schemas.microsoft.com/office/spreadsheetml/2009/9/main" objectType="Drop" dropStyle="combo" dx="31" fmlaLink="$T$15" fmlaRange="Cups" noThreeD="1" sel="1" val="0"/>
</file>

<file path=xl/ctrlProps/ctrlProp328.xml><?xml version="1.0" encoding="utf-8"?>
<formControlPr xmlns="http://schemas.microsoft.com/office/spreadsheetml/2009/9/main" objectType="Drop" dropStyle="combo" dx="31" fmlaLink="$T$16" fmlaRange="Cups" noThreeD="1" sel="1" val="0"/>
</file>

<file path=xl/ctrlProps/ctrlProp329.xml><?xml version="1.0" encoding="utf-8"?>
<formControlPr xmlns="http://schemas.microsoft.com/office/spreadsheetml/2009/9/main" objectType="Drop" dropStyle="combo" dx="31" fmlaLink="$T$17" fmlaRange="Cups" noThreeD="1" sel="1" val="0"/>
</file>

<file path=xl/ctrlProps/ctrlProp33.xml><?xml version="1.0" encoding="utf-8"?>
<formControlPr xmlns="http://schemas.microsoft.com/office/spreadsheetml/2009/9/main" objectType="Drop" dropStyle="combo" dx="31" fmlaLink="H44" fmlaRange="Cups" noThreeD="1" sel="1" val="0"/>
</file>

<file path=xl/ctrlProps/ctrlProp330.xml><?xml version="1.0" encoding="utf-8"?>
<formControlPr xmlns="http://schemas.microsoft.com/office/spreadsheetml/2009/9/main" objectType="Drop" dropStyle="combo" dx="31" fmlaLink="$A$7" fmlaRange="meals" noThreeD="1" sel="1" val="0"/>
</file>

<file path=xl/ctrlProps/ctrlProp331.xml><?xml version="1.0" encoding="utf-8"?>
<formControlPr xmlns="http://schemas.microsoft.com/office/spreadsheetml/2009/9/main" objectType="Drop" dropStyle="combo" dx="31" fmlaLink="$A$8" fmlaRange="meals" noThreeD="1" sel="1" val="0"/>
</file>

<file path=xl/ctrlProps/ctrlProp332.xml><?xml version="1.0" encoding="utf-8"?>
<formControlPr xmlns="http://schemas.microsoft.com/office/spreadsheetml/2009/9/main" objectType="Drop" dropStyle="combo" dx="31" fmlaLink="$A$9" fmlaRange="meals" noThreeD="1" sel="1" val="0"/>
</file>

<file path=xl/ctrlProps/ctrlProp333.xml><?xml version="1.0" encoding="utf-8"?>
<formControlPr xmlns="http://schemas.microsoft.com/office/spreadsheetml/2009/9/main" objectType="Drop" dropStyle="combo" dx="31" fmlaLink="$A$10" fmlaRange="meals" noThreeD="1" sel="1" val="0"/>
</file>

<file path=xl/ctrlProps/ctrlProp334.xml><?xml version="1.0" encoding="utf-8"?>
<formControlPr xmlns="http://schemas.microsoft.com/office/spreadsheetml/2009/9/main" objectType="Drop" dropStyle="combo" dx="31" fmlaLink="$A$11" fmlaRange="meals" noThreeD="1" sel="1" val="0"/>
</file>

<file path=xl/ctrlProps/ctrlProp335.xml><?xml version="1.0" encoding="utf-8"?>
<formControlPr xmlns="http://schemas.microsoft.com/office/spreadsheetml/2009/9/main" objectType="Drop" dropStyle="combo" dx="31" fmlaLink="$A$12" fmlaRange="meals" noThreeD="1" sel="1" val="0"/>
</file>

<file path=xl/ctrlProps/ctrlProp336.xml><?xml version="1.0" encoding="utf-8"?>
<formControlPr xmlns="http://schemas.microsoft.com/office/spreadsheetml/2009/9/main" objectType="Drop" dropStyle="combo" dx="31" fmlaLink="$A$13" fmlaRange="meals" noThreeD="1" sel="1" val="0"/>
</file>

<file path=xl/ctrlProps/ctrlProp337.xml><?xml version="1.0" encoding="utf-8"?>
<formControlPr xmlns="http://schemas.microsoft.com/office/spreadsheetml/2009/9/main" objectType="Drop" dropStyle="combo" dx="31" fmlaLink="$A$14" fmlaRange="meals" noThreeD="1" sel="1" val="0"/>
</file>

<file path=xl/ctrlProps/ctrlProp338.xml><?xml version="1.0" encoding="utf-8"?>
<formControlPr xmlns="http://schemas.microsoft.com/office/spreadsheetml/2009/9/main" objectType="Drop" dropStyle="combo" dx="31" fmlaLink="$A$15" fmlaRange="meals" noThreeD="1" sel="1" val="0"/>
</file>

<file path=xl/ctrlProps/ctrlProp339.xml><?xml version="1.0" encoding="utf-8"?>
<formControlPr xmlns="http://schemas.microsoft.com/office/spreadsheetml/2009/9/main" objectType="Drop" dropStyle="combo" dx="31" fmlaLink="$A$16" fmlaRange="meals" noThreeD="1" sel="1" val="0"/>
</file>

<file path=xl/ctrlProps/ctrlProp34.xml><?xml version="1.0" encoding="utf-8"?>
<formControlPr xmlns="http://schemas.microsoft.com/office/spreadsheetml/2009/9/main" objectType="Drop" dropStyle="combo" dx="31" fmlaLink="$H$45" fmlaRange="Cups" noThreeD="1" sel="1" val="0"/>
</file>

<file path=xl/ctrlProps/ctrlProp340.xml><?xml version="1.0" encoding="utf-8"?>
<formControlPr xmlns="http://schemas.microsoft.com/office/spreadsheetml/2009/9/main" objectType="Drop" dropStyle="combo" dx="31" fmlaLink="$A$17" fmlaRange="meals" noThreeD="1" sel="1" val="0"/>
</file>

<file path=xl/ctrlProps/ctrlProp341.xml><?xml version="1.0" encoding="utf-8"?>
<formControlPr xmlns="http://schemas.microsoft.com/office/spreadsheetml/2009/9/main" objectType="Drop" dropStyle="combo" dx="31" fmlaLink="$A$18" fmlaRange="meals" noThreeD="1" sel="1" val="0"/>
</file>

<file path=xl/ctrlProps/ctrlProp342.xml><?xml version="1.0" encoding="utf-8"?>
<formControlPr xmlns="http://schemas.microsoft.com/office/spreadsheetml/2009/9/main" objectType="Drop" dropStyle="combo" dx="31" fmlaLink="$A$19" fmlaRange="meals" noThreeD="1" sel="1" val="0"/>
</file>

<file path=xl/ctrlProps/ctrlProp343.xml><?xml version="1.0" encoding="utf-8"?>
<formControlPr xmlns="http://schemas.microsoft.com/office/spreadsheetml/2009/9/main" objectType="Drop" dropStyle="combo" dx="31" fmlaLink="$A$20" fmlaRange="meals" noThreeD="1" sel="1" val="0"/>
</file>

<file path=xl/ctrlProps/ctrlProp344.xml><?xml version="1.0" encoding="utf-8"?>
<formControlPr xmlns="http://schemas.microsoft.com/office/spreadsheetml/2009/9/main" objectType="Drop" dropStyle="combo" dx="31" fmlaLink="$A$21" fmlaRange="meals" noThreeD="1" sel="1" val="0"/>
</file>

<file path=xl/ctrlProps/ctrlProp345.xml><?xml version="1.0" encoding="utf-8"?>
<formControlPr xmlns="http://schemas.microsoft.com/office/spreadsheetml/2009/9/main" objectType="Drop" dropStyle="combo" dx="31" fmlaLink="$A$22" fmlaRange="meals" noThreeD="1" sel="1" val="0"/>
</file>

<file path=xl/ctrlProps/ctrlProp346.xml><?xml version="1.0" encoding="utf-8"?>
<formControlPr xmlns="http://schemas.microsoft.com/office/spreadsheetml/2009/9/main" objectType="Drop" dropStyle="combo" dx="31" fmlaLink="$A$23" fmlaRange="meals" noThreeD="1" sel="1" val="0"/>
</file>

<file path=xl/ctrlProps/ctrlProp347.xml><?xml version="1.0" encoding="utf-8"?>
<formControlPr xmlns="http://schemas.microsoft.com/office/spreadsheetml/2009/9/main" objectType="Drop" dropStyle="combo" dx="31" fmlaLink="$A$24" fmlaRange="meals" noThreeD="1" sel="1" val="0"/>
</file>

<file path=xl/ctrlProps/ctrlProp348.xml><?xml version="1.0" encoding="utf-8"?>
<formControlPr xmlns="http://schemas.microsoft.com/office/spreadsheetml/2009/9/main" objectType="Drop" dropStyle="combo" dx="31" fmlaLink="$A$25" fmlaRange="meals" noThreeD="1" sel="1" val="0"/>
</file>

<file path=xl/ctrlProps/ctrlProp349.xml><?xml version="1.0" encoding="utf-8"?>
<formControlPr xmlns="http://schemas.microsoft.com/office/spreadsheetml/2009/9/main" objectType="Drop" dropStyle="combo" dx="31" fmlaLink="$A$26" fmlaRange="meals" noThreeD="1" sel="1" val="0"/>
</file>

<file path=xl/ctrlProps/ctrlProp35.xml><?xml version="1.0" encoding="utf-8"?>
<formControlPr xmlns="http://schemas.microsoft.com/office/spreadsheetml/2009/9/main" objectType="Drop" dropStyle="combo" dx="31" fmlaLink="H46" fmlaRange="Cups" noThreeD="1" sel="1" val="0"/>
</file>

<file path=xl/ctrlProps/ctrlProp350.xml><?xml version="1.0" encoding="utf-8"?>
<formControlPr xmlns="http://schemas.microsoft.com/office/spreadsheetml/2009/9/main" objectType="CheckBox" fmlaLink="$U$5" lockText="1"/>
</file>

<file path=xl/ctrlProps/ctrlProp351.xml><?xml version="1.0" encoding="utf-8"?>
<formControlPr xmlns="http://schemas.microsoft.com/office/spreadsheetml/2009/9/main" objectType="CheckBox" fmlaLink="$U$6" lockText="1"/>
</file>

<file path=xl/ctrlProps/ctrlProp352.xml><?xml version="1.0" encoding="utf-8"?>
<formControlPr xmlns="http://schemas.microsoft.com/office/spreadsheetml/2009/9/main" objectType="CheckBox" fmlaLink="$U$7" lockText="1"/>
</file>

<file path=xl/ctrlProps/ctrlProp353.xml><?xml version="1.0" encoding="utf-8"?>
<formControlPr xmlns="http://schemas.microsoft.com/office/spreadsheetml/2009/9/main" objectType="CheckBox" fmlaLink="$U$8" lockText="1"/>
</file>

<file path=xl/ctrlProps/ctrlProp354.xml><?xml version="1.0" encoding="utf-8"?>
<formControlPr xmlns="http://schemas.microsoft.com/office/spreadsheetml/2009/9/main" objectType="CheckBox" fmlaLink="$U$9" lockText="1"/>
</file>

<file path=xl/ctrlProps/ctrlProp355.xml><?xml version="1.0" encoding="utf-8"?>
<formControlPr xmlns="http://schemas.microsoft.com/office/spreadsheetml/2009/9/main" objectType="Drop" dropStyle="combo" dx="31" fmlaLink="$T$13" fmlaRange="Cups" noThreeD="1" sel="1" val="0"/>
</file>

<file path=xl/ctrlProps/ctrlProp356.xml><?xml version="1.0" encoding="utf-8"?>
<formControlPr xmlns="http://schemas.microsoft.com/office/spreadsheetml/2009/9/main" objectType="Drop" dropStyle="combo" dx="31" fmlaLink="$T$14" fmlaRange="Cups" noThreeD="1" sel="1" val="0"/>
</file>

<file path=xl/ctrlProps/ctrlProp357.xml><?xml version="1.0" encoding="utf-8"?>
<formControlPr xmlns="http://schemas.microsoft.com/office/spreadsheetml/2009/9/main" objectType="Drop" dropStyle="combo" dx="31" fmlaLink="$T$15" fmlaRange="Cups" noThreeD="1" sel="1" val="0"/>
</file>

<file path=xl/ctrlProps/ctrlProp358.xml><?xml version="1.0" encoding="utf-8"?>
<formControlPr xmlns="http://schemas.microsoft.com/office/spreadsheetml/2009/9/main" objectType="Drop" dropStyle="combo" dx="31" fmlaLink="$T$16" fmlaRange="Cups" noThreeD="1" sel="1" val="0"/>
</file>

<file path=xl/ctrlProps/ctrlProp359.xml><?xml version="1.0" encoding="utf-8"?>
<formControlPr xmlns="http://schemas.microsoft.com/office/spreadsheetml/2009/9/main" objectType="Drop" dropStyle="combo" dx="31" fmlaLink="$T$17" fmlaRange="Cups" noThreeD="1" sel="1" val="0"/>
</file>

<file path=xl/ctrlProps/ctrlProp36.xml><?xml version="1.0" encoding="utf-8"?>
<formControlPr xmlns="http://schemas.microsoft.com/office/spreadsheetml/2009/9/main" objectType="Drop" dropStyle="combo" dx="31" fmlaLink="H47" fmlaRange="Cups" noThreeD="1" sel="1" val="0"/>
</file>

<file path=xl/ctrlProps/ctrlProp360.xml><?xml version="1.0" encoding="utf-8"?>
<formControlPr xmlns="http://schemas.microsoft.com/office/spreadsheetml/2009/9/main" objectType="Drop" dropStyle="combo" dx="31" fmlaLink="$A$7" fmlaRange="meals" noThreeD="1" sel="1" val="0"/>
</file>

<file path=xl/ctrlProps/ctrlProp361.xml><?xml version="1.0" encoding="utf-8"?>
<formControlPr xmlns="http://schemas.microsoft.com/office/spreadsheetml/2009/9/main" objectType="Drop" dropStyle="combo" dx="31" fmlaLink="$A$8" fmlaRange="meals" noThreeD="1" sel="1" val="0"/>
</file>

<file path=xl/ctrlProps/ctrlProp362.xml><?xml version="1.0" encoding="utf-8"?>
<formControlPr xmlns="http://schemas.microsoft.com/office/spreadsheetml/2009/9/main" objectType="Drop" dropStyle="combo" dx="31" fmlaLink="$A$9" fmlaRange="meals" noThreeD="1" sel="1" val="0"/>
</file>

<file path=xl/ctrlProps/ctrlProp363.xml><?xml version="1.0" encoding="utf-8"?>
<formControlPr xmlns="http://schemas.microsoft.com/office/spreadsheetml/2009/9/main" objectType="Drop" dropStyle="combo" dx="31" fmlaLink="$A$10" fmlaRange="meals" noThreeD="1" sel="1" val="0"/>
</file>

<file path=xl/ctrlProps/ctrlProp364.xml><?xml version="1.0" encoding="utf-8"?>
<formControlPr xmlns="http://schemas.microsoft.com/office/spreadsheetml/2009/9/main" objectType="Drop" dropStyle="combo" dx="31" fmlaLink="$A$11" fmlaRange="meals" noThreeD="1" sel="1" val="0"/>
</file>

<file path=xl/ctrlProps/ctrlProp365.xml><?xml version="1.0" encoding="utf-8"?>
<formControlPr xmlns="http://schemas.microsoft.com/office/spreadsheetml/2009/9/main" objectType="Drop" dropStyle="combo" dx="31" fmlaLink="$A$12" fmlaRange="meals" noThreeD="1" sel="1" val="0"/>
</file>

<file path=xl/ctrlProps/ctrlProp366.xml><?xml version="1.0" encoding="utf-8"?>
<formControlPr xmlns="http://schemas.microsoft.com/office/spreadsheetml/2009/9/main" objectType="Drop" dropStyle="combo" dx="31" fmlaLink="$A$13" fmlaRange="meals" noThreeD="1" sel="1" val="0"/>
</file>

<file path=xl/ctrlProps/ctrlProp367.xml><?xml version="1.0" encoding="utf-8"?>
<formControlPr xmlns="http://schemas.microsoft.com/office/spreadsheetml/2009/9/main" objectType="Drop" dropStyle="combo" dx="31" fmlaLink="$A$14" fmlaRange="meals" noThreeD="1" sel="1" val="0"/>
</file>

<file path=xl/ctrlProps/ctrlProp368.xml><?xml version="1.0" encoding="utf-8"?>
<formControlPr xmlns="http://schemas.microsoft.com/office/spreadsheetml/2009/9/main" objectType="Drop" dropStyle="combo" dx="31" fmlaLink="$A$15" fmlaRange="meals" noThreeD="1" sel="1" val="0"/>
</file>

<file path=xl/ctrlProps/ctrlProp369.xml><?xml version="1.0" encoding="utf-8"?>
<formControlPr xmlns="http://schemas.microsoft.com/office/spreadsheetml/2009/9/main" objectType="Drop" dropStyle="combo" dx="31" fmlaLink="$A$16" fmlaRange="meals" noThreeD="1" sel="1" val="0"/>
</file>

<file path=xl/ctrlProps/ctrlProp37.xml><?xml version="1.0" encoding="utf-8"?>
<formControlPr xmlns="http://schemas.microsoft.com/office/spreadsheetml/2009/9/main" objectType="Drop" dropStyle="combo" dx="31" fmlaLink="H48" fmlaRange="Cups" noThreeD="1" sel="1" val="0"/>
</file>

<file path=xl/ctrlProps/ctrlProp370.xml><?xml version="1.0" encoding="utf-8"?>
<formControlPr xmlns="http://schemas.microsoft.com/office/spreadsheetml/2009/9/main" objectType="Drop" dropStyle="combo" dx="31" fmlaLink="$A$17" fmlaRange="meals" noThreeD="1" sel="1" val="0"/>
</file>

<file path=xl/ctrlProps/ctrlProp371.xml><?xml version="1.0" encoding="utf-8"?>
<formControlPr xmlns="http://schemas.microsoft.com/office/spreadsheetml/2009/9/main" objectType="Drop" dropStyle="combo" dx="31" fmlaLink="$A$18" fmlaRange="meals" noThreeD="1" sel="1" val="0"/>
</file>

<file path=xl/ctrlProps/ctrlProp372.xml><?xml version="1.0" encoding="utf-8"?>
<formControlPr xmlns="http://schemas.microsoft.com/office/spreadsheetml/2009/9/main" objectType="Drop" dropStyle="combo" dx="31" fmlaLink="$A$19" fmlaRange="meals" noThreeD="1" sel="1" val="0"/>
</file>

<file path=xl/ctrlProps/ctrlProp373.xml><?xml version="1.0" encoding="utf-8"?>
<formControlPr xmlns="http://schemas.microsoft.com/office/spreadsheetml/2009/9/main" objectType="Drop" dropStyle="combo" dx="31" fmlaLink="$A$20" fmlaRange="meals" noThreeD="1" sel="1" val="0"/>
</file>

<file path=xl/ctrlProps/ctrlProp374.xml><?xml version="1.0" encoding="utf-8"?>
<formControlPr xmlns="http://schemas.microsoft.com/office/spreadsheetml/2009/9/main" objectType="Drop" dropStyle="combo" dx="31" fmlaLink="$A$21" fmlaRange="meals" noThreeD="1" sel="1" val="0"/>
</file>

<file path=xl/ctrlProps/ctrlProp375.xml><?xml version="1.0" encoding="utf-8"?>
<formControlPr xmlns="http://schemas.microsoft.com/office/spreadsheetml/2009/9/main" objectType="Drop" dropStyle="combo" dx="31" fmlaLink="$A$22" fmlaRange="meals" noThreeD="1" sel="1" val="0"/>
</file>

<file path=xl/ctrlProps/ctrlProp376.xml><?xml version="1.0" encoding="utf-8"?>
<formControlPr xmlns="http://schemas.microsoft.com/office/spreadsheetml/2009/9/main" objectType="Drop" dropStyle="combo" dx="31" fmlaLink="$A$23" fmlaRange="meals" noThreeD="1" sel="1" val="0"/>
</file>

<file path=xl/ctrlProps/ctrlProp377.xml><?xml version="1.0" encoding="utf-8"?>
<formControlPr xmlns="http://schemas.microsoft.com/office/spreadsheetml/2009/9/main" objectType="Drop" dropStyle="combo" dx="31" fmlaLink="$A$24" fmlaRange="meals" noThreeD="1" sel="1" val="0"/>
</file>

<file path=xl/ctrlProps/ctrlProp378.xml><?xml version="1.0" encoding="utf-8"?>
<formControlPr xmlns="http://schemas.microsoft.com/office/spreadsheetml/2009/9/main" objectType="Drop" dropStyle="combo" dx="31" fmlaLink="$A$25" fmlaRange="meals" noThreeD="1" sel="1" val="0"/>
</file>

<file path=xl/ctrlProps/ctrlProp379.xml><?xml version="1.0" encoding="utf-8"?>
<formControlPr xmlns="http://schemas.microsoft.com/office/spreadsheetml/2009/9/main" objectType="Drop" dropStyle="combo" dx="31" fmlaLink="$A$26" fmlaRange="meals" noThreeD="1" sel="1" val="0"/>
</file>

<file path=xl/ctrlProps/ctrlProp38.xml><?xml version="1.0" encoding="utf-8"?>
<formControlPr xmlns="http://schemas.microsoft.com/office/spreadsheetml/2009/9/main" objectType="Drop" dropStyle="combo" dx="31" fmlaLink="H49" fmlaRange="Cups" noThreeD="1" sel="1" val="0"/>
</file>

<file path=xl/ctrlProps/ctrlProp380.xml><?xml version="1.0" encoding="utf-8"?>
<formControlPr xmlns="http://schemas.microsoft.com/office/spreadsheetml/2009/9/main" objectType="CheckBox" fmlaLink="$U$5" lockText="1"/>
</file>

<file path=xl/ctrlProps/ctrlProp381.xml><?xml version="1.0" encoding="utf-8"?>
<formControlPr xmlns="http://schemas.microsoft.com/office/spreadsheetml/2009/9/main" objectType="CheckBox" fmlaLink="$U$6" lockText="1"/>
</file>

<file path=xl/ctrlProps/ctrlProp382.xml><?xml version="1.0" encoding="utf-8"?>
<formControlPr xmlns="http://schemas.microsoft.com/office/spreadsheetml/2009/9/main" objectType="CheckBox" fmlaLink="$U$7" lockText="1"/>
</file>

<file path=xl/ctrlProps/ctrlProp383.xml><?xml version="1.0" encoding="utf-8"?>
<formControlPr xmlns="http://schemas.microsoft.com/office/spreadsheetml/2009/9/main" objectType="CheckBox" fmlaLink="$U$8" lockText="1"/>
</file>

<file path=xl/ctrlProps/ctrlProp384.xml><?xml version="1.0" encoding="utf-8"?>
<formControlPr xmlns="http://schemas.microsoft.com/office/spreadsheetml/2009/9/main" objectType="CheckBox" fmlaLink="$U$9" lockText="1"/>
</file>

<file path=xl/ctrlProps/ctrlProp385.xml><?xml version="1.0" encoding="utf-8"?>
<formControlPr xmlns="http://schemas.microsoft.com/office/spreadsheetml/2009/9/main" objectType="Drop" dropStyle="combo" dx="31" fmlaLink="$T$13" fmlaRange="Cups" noThreeD="1" sel="1" val="0"/>
</file>

<file path=xl/ctrlProps/ctrlProp386.xml><?xml version="1.0" encoding="utf-8"?>
<formControlPr xmlns="http://schemas.microsoft.com/office/spreadsheetml/2009/9/main" objectType="Drop" dropStyle="combo" dx="31" fmlaLink="$T$14" fmlaRange="Cups" noThreeD="1" sel="1" val="0"/>
</file>

<file path=xl/ctrlProps/ctrlProp387.xml><?xml version="1.0" encoding="utf-8"?>
<formControlPr xmlns="http://schemas.microsoft.com/office/spreadsheetml/2009/9/main" objectType="Drop" dropStyle="combo" dx="31" fmlaLink="$T$15" fmlaRange="Cups" noThreeD="1" sel="1" val="0"/>
</file>

<file path=xl/ctrlProps/ctrlProp388.xml><?xml version="1.0" encoding="utf-8"?>
<formControlPr xmlns="http://schemas.microsoft.com/office/spreadsheetml/2009/9/main" objectType="Drop" dropStyle="combo" dx="31" fmlaLink="$T$16" fmlaRange="Cups" noThreeD="1" sel="1" val="0"/>
</file>

<file path=xl/ctrlProps/ctrlProp389.xml><?xml version="1.0" encoding="utf-8"?>
<formControlPr xmlns="http://schemas.microsoft.com/office/spreadsheetml/2009/9/main" objectType="Drop" dropStyle="combo" dx="31" fmlaLink="$T$17" fmlaRange="Cups" noThreeD="1" sel="1" val="0"/>
</file>

<file path=xl/ctrlProps/ctrlProp39.xml><?xml version="1.0" encoding="utf-8"?>
<formControlPr xmlns="http://schemas.microsoft.com/office/spreadsheetml/2009/9/main" objectType="Drop" dropStyle="combo" dx="31" fmlaLink="H50" fmlaRange="Cups" noThreeD="1" sel="1" val="0"/>
</file>

<file path=xl/ctrlProps/ctrlProp390.xml><?xml version="1.0" encoding="utf-8"?>
<formControlPr xmlns="http://schemas.microsoft.com/office/spreadsheetml/2009/9/main" objectType="Drop" dropStyle="combo" dx="31" fmlaLink="$A$7" fmlaRange="meals" noThreeD="1" sel="1" val="0"/>
</file>

<file path=xl/ctrlProps/ctrlProp391.xml><?xml version="1.0" encoding="utf-8"?>
<formControlPr xmlns="http://schemas.microsoft.com/office/spreadsheetml/2009/9/main" objectType="Drop" dropStyle="combo" dx="31" fmlaLink="$A$8" fmlaRange="meals" noThreeD="1" sel="1" val="0"/>
</file>

<file path=xl/ctrlProps/ctrlProp392.xml><?xml version="1.0" encoding="utf-8"?>
<formControlPr xmlns="http://schemas.microsoft.com/office/spreadsheetml/2009/9/main" objectType="Drop" dropStyle="combo" dx="31" fmlaLink="$A$9" fmlaRange="meals" noThreeD="1" sel="1" val="0"/>
</file>

<file path=xl/ctrlProps/ctrlProp393.xml><?xml version="1.0" encoding="utf-8"?>
<formControlPr xmlns="http://schemas.microsoft.com/office/spreadsheetml/2009/9/main" objectType="Drop" dropStyle="combo" dx="31" fmlaLink="$A$10" fmlaRange="meals" noThreeD="1" sel="1" val="0"/>
</file>

<file path=xl/ctrlProps/ctrlProp394.xml><?xml version="1.0" encoding="utf-8"?>
<formControlPr xmlns="http://schemas.microsoft.com/office/spreadsheetml/2009/9/main" objectType="Drop" dropStyle="combo" dx="31" fmlaLink="$A$11" fmlaRange="meals" noThreeD="1" sel="1" val="0"/>
</file>

<file path=xl/ctrlProps/ctrlProp395.xml><?xml version="1.0" encoding="utf-8"?>
<formControlPr xmlns="http://schemas.microsoft.com/office/spreadsheetml/2009/9/main" objectType="Drop" dropStyle="combo" dx="31" fmlaLink="$A$12" fmlaRange="meals" noThreeD="1" sel="1" val="0"/>
</file>

<file path=xl/ctrlProps/ctrlProp396.xml><?xml version="1.0" encoding="utf-8"?>
<formControlPr xmlns="http://schemas.microsoft.com/office/spreadsheetml/2009/9/main" objectType="Drop" dropStyle="combo" dx="31" fmlaLink="$A$13" fmlaRange="meals" noThreeD="1" sel="1" val="0"/>
</file>

<file path=xl/ctrlProps/ctrlProp397.xml><?xml version="1.0" encoding="utf-8"?>
<formControlPr xmlns="http://schemas.microsoft.com/office/spreadsheetml/2009/9/main" objectType="Drop" dropStyle="combo" dx="31" fmlaLink="$A$14" fmlaRange="meals" noThreeD="1" sel="1" val="0"/>
</file>

<file path=xl/ctrlProps/ctrlProp398.xml><?xml version="1.0" encoding="utf-8"?>
<formControlPr xmlns="http://schemas.microsoft.com/office/spreadsheetml/2009/9/main" objectType="Drop" dropStyle="combo" dx="31" fmlaLink="$A$15" fmlaRange="meals" noThreeD="1" sel="1" val="0"/>
</file>

<file path=xl/ctrlProps/ctrlProp399.xml><?xml version="1.0" encoding="utf-8"?>
<formControlPr xmlns="http://schemas.microsoft.com/office/spreadsheetml/2009/9/main" objectType="Drop" dropStyle="combo" dx="31" fmlaLink="$A$16" fmlaRange="meals" noThreeD="1" sel="1" val="0"/>
</file>

<file path=xl/ctrlProps/ctrlProp4.xml><?xml version="1.0" encoding="utf-8"?>
<formControlPr xmlns="http://schemas.microsoft.com/office/spreadsheetml/2009/9/main" objectType="Drop" dropStyle="combo" dx="31" fmlaLink="$H$15" fmlaRange="Cups" noThreeD="1" sel="1" val="0"/>
</file>

<file path=xl/ctrlProps/ctrlProp40.xml><?xml version="1.0" encoding="utf-8"?>
<formControlPr xmlns="http://schemas.microsoft.com/office/spreadsheetml/2009/9/main" objectType="Drop" dropStyle="combo" dx="31" fmlaLink="$H$51" fmlaRange="Cups" noThreeD="1" sel="1" val="0"/>
</file>

<file path=xl/ctrlProps/ctrlProp400.xml><?xml version="1.0" encoding="utf-8"?>
<formControlPr xmlns="http://schemas.microsoft.com/office/spreadsheetml/2009/9/main" objectType="Drop" dropStyle="combo" dx="31" fmlaLink="$A$17" fmlaRange="meals" noThreeD="1" sel="1" val="0"/>
</file>

<file path=xl/ctrlProps/ctrlProp401.xml><?xml version="1.0" encoding="utf-8"?>
<formControlPr xmlns="http://schemas.microsoft.com/office/spreadsheetml/2009/9/main" objectType="Drop" dropStyle="combo" dx="31" fmlaLink="$A$18" fmlaRange="meals" noThreeD="1" sel="1" val="0"/>
</file>

<file path=xl/ctrlProps/ctrlProp402.xml><?xml version="1.0" encoding="utf-8"?>
<formControlPr xmlns="http://schemas.microsoft.com/office/spreadsheetml/2009/9/main" objectType="Drop" dropStyle="combo" dx="31" fmlaLink="$A$19" fmlaRange="meals" noThreeD="1" sel="1" val="0"/>
</file>

<file path=xl/ctrlProps/ctrlProp403.xml><?xml version="1.0" encoding="utf-8"?>
<formControlPr xmlns="http://schemas.microsoft.com/office/spreadsheetml/2009/9/main" objectType="Drop" dropStyle="combo" dx="31" fmlaLink="$A$20" fmlaRange="meals" noThreeD="1" sel="1" val="0"/>
</file>

<file path=xl/ctrlProps/ctrlProp404.xml><?xml version="1.0" encoding="utf-8"?>
<formControlPr xmlns="http://schemas.microsoft.com/office/spreadsheetml/2009/9/main" objectType="Drop" dropStyle="combo" dx="31" fmlaLink="$A$21" fmlaRange="meals" noThreeD="1" sel="1" val="0"/>
</file>

<file path=xl/ctrlProps/ctrlProp405.xml><?xml version="1.0" encoding="utf-8"?>
<formControlPr xmlns="http://schemas.microsoft.com/office/spreadsheetml/2009/9/main" objectType="Drop" dropStyle="combo" dx="31" fmlaLink="$A$22" fmlaRange="meals" noThreeD="1" sel="1" val="0"/>
</file>

<file path=xl/ctrlProps/ctrlProp406.xml><?xml version="1.0" encoding="utf-8"?>
<formControlPr xmlns="http://schemas.microsoft.com/office/spreadsheetml/2009/9/main" objectType="Drop" dropStyle="combo" dx="31" fmlaLink="$A$23" fmlaRange="meals" noThreeD="1" sel="1" val="0"/>
</file>

<file path=xl/ctrlProps/ctrlProp407.xml><?xml version="1.0" encoding="utf-8"?>
<formControlPr xmlns="http://schemas.microsoft.com/office/spreadsheetml/2009/9/main" objectType="Drop" dropStyle="combo" dx="31" fmlaLink="$A$24" fmlaRange="meals" noThreeD="1" sel="1" val="0"/>
</file>

<file path=xl/ctrlProps/ctrlProp408.xml><?xml version="1.0" encoding="utf-8"?>
<formControlPr xmlns="http://schemas.microsoft.com/office/spreadsheetml/2009/9/main" objectType="Drop" dropStyle="combo" dx="31" fmlaLink="$A$25" fmlaRange="meals" noThreeD="1" sel="1" val="0"/>
</file>

<file path=xl/ctrlProps/ctrlProp409.xml><?xml version="1.0" encoding="utf-8"?>
<formControlPr xmlns="http://schemas.microsoft.com/office/spreadsheetml/2009/9/main" objectType="Drop" dropStyle="combo" dx="31" fmlaLink="$A$26" fmlaRange="meals" noThreeD="1" sel="1" val="0"/>
</file>

<file path=xl/ctrlProps/ctrlProp41.xml><?xml version="1.0" encoding="utf-8"?>
<formControlPr xmlns="http://schemas.microsoft.com/office/spreadsheetml/2009/9/main" objectType="Drop" dropStyle="combo" dx="31" fmlaLink="$H$52" fmlaRange="Cups" noThreeD="1" sel="1" val="0"/>
</file>

<file path=xl/ctrlProps/ctrlProp410.xml><?xml version="1.0" encoding="utf-8"?>
<formControlPr xmlns="http://schemas.microsoft.com/office/spreadsheetml/2009/9/main" objectType="CheckBox" fmlaLink="$U$5" lockText="1"/>
</file>

<file path=xl/ctrlProps/ctrlProp411.xml><?xml version="1.0" encoding="utf-8"?>
<formControlPr xmlns="http://schemas.microsoft.com/office/spreadsheetml/2009/9/main" objectType="CheckBox" fmlaLink="$U$6" lockText="1"/>
</file>

<file path=xl/ctrlProps/ctrlProp412.xml><?xml version="1.0" encoding="utf-8"?>
<formControlPr xmlns="http://schemas.microsoft.com/office/spreadsheetml/2009/9/main" objectType="CheckBox" fmlaLink="$U$7" lockText="1"/>
</file>

<file path=xl/ctrlProps/ctrlProp413.xml><?xml version="1.0" encoding="utf-8"?>
<formControlPr xmlns="http://schemas.microsoft.com/office/spreadsheetml/2009/9/main" objectType="CheckBox" fmlaLink="$U$8" lockText="1"/>
</file>

<file path=xl/ctrlProps/ctrlProp414.xml><?xml version="1.0" encoding="utf-8"?>
<formControlPr xmlns="http://schemas.microsoft.com/office/spreadsheetml/2009/9/main" objectType="CheckBox" fmlaLink="$U$9" lockText="1"/>
</file>

<file path=xl/ctrlProps/ctrlProp415.xml><?xml version="1.0" encoding="utf-8"?>
<formControlPr xmlns="http://schemas.microsoft.com/office/spreadsheetml/2009/9/main" objectType="Drop" dropStyle="combo" dx="31" fmlaLink="$T$13" fmlaRange="Cups" noThreeD="1" sel="1" val="0"/>
</file>

<file path=xl/ctrlProps/ctrlProp416.xml><?xml version="1.0" encoding="utf-8"?>
<formControlPr xmlns="http://schemas.microsoft.com/office/spreadsheetml/2009/9/main" objectType="Drop" dropStyle="combo" dx="31" fmlaLink="$T$14" fmlaRange="Cups" noThreeD="1" sel="1" val="0"/>
</file>

<file path=xl/ctrlProps/ctrlProp417.xml><?xml version="1.0" encoding="utf-8"?>
<formControlPr xmlns="http://schemas.microsoft.com/office/spreadsheetml/2009/9/main" objectType="Drop" dropStyle="combo" dx="31" fmlaLink="$T$15" fmlaRange="Cups" noThreeD="1" sel="1" val="0"/>
</file>

<file path=xl/ctrlProps/ctrlProp418.xml><?xml version="1.0" encoding="utf-8"?>
<formControlPr xmlns="http://schemas.microsoft.com/office/spreadsheetml/2009/9/main" objectType="Drop" dropStyle="combo" dx="31" fmlaLink="$T$16" fmlaRange="Cups" noThreeD="1" sel="1" val="0"/>
</file>

<file path=xl/ctrlProps/ctrlProp419.xml><?xml version="1.0" encoding="utf-8"?>
<formControlPr xmlns="http://schemas.microsoft.com/office/spreadsheetml/2009/9/main" objectType="Drop" dropStyle="combo" dx="31" fmlaLink="$T$17" fmlaRange="Cups" noThreeD="1" sel="1" val="0"/>
</file>

<file path=xl/ctrlProps/ctrlProp42.xml><?xml version="1.0" encoding="utf-8"?>
<formControlPr xmlns="http://schemas.microsoft.com/office/spreadsheetml/2009/9/main" objectType="Drop" dropStyle="combo" dx="31" fmlaLink="$H$53" fmlaRange="Cups" noThreeD="1" sel="1" val="0"/>
</file>

<file path=xl/ctrlProps/ctrlProp420.xml><?xml version="1.0" encoding="utf-8"?>
<formControlPr xmlns="http://schemas.microsoft.com/office/spreadsheetml/2009/9/main" objectType="Radio" firstButton="1" fmlaLink="$C$10" lockText="1" noThreeD="1"/>
</file>

<file path=xl/ctrlProps/ctrlProp421.xml><?xml version="1.0" encoding="utf-8"?>
<formControlPr xmlns="http://schemas.microsoft.com/office/spreadsheetml/2009/9/main" objectType="Radio" lockText="1" noThreeD="1"/>
</file>

<file path=xl/ctrlProps/ctrlProp422.xml><?xml version="1.0" encoding="utf-8"?>
<formControlPr xmlns="http://schemas.microsoft.com/office/spreadsheetml/2009/9/main" objectType="Radio" lockText="1" noThreeD="1"/>
</file>

<file path=xl/ctrlProps/ctrlProp423.xml><?xml version="1.0" encoding="utf-8"?>
<formControlPr xmlns="http://schemas.microsoft.com/office/spreadsheetml/2009/9/main" objectType="Radio" checked="Checked" lockText="1" noThreeD="1"/>
</file>

<file path=xl/ctrlProps/ctrlProp424.xml><?xml version="1.0" encoding="utf-8"?>
<formControlPr xmlns="http://schemas.microsoft.com/office/spreadsheetml/2009/9/main" objectType="Radio" firstButton="1" fmlaLink="$C$18" lockText="1" noThreeD="1"/>
</file>

<file path=xl/ctrlProps/ctrlProp425.xml><?xml version="1.0" encoding="utf-8"?>
<formControlPr xmlns="http://schemas.microsoft.com/office/spreadsheetml/2009/9/main" objectType="Radio" lockText="1" noThreeD="1"/>
</file>

<file path=xl/ctrlProps/ctrlProp426.xml><?xml version="1.0" encoding="utf-8"?>
<formControlPr xmlns="http://schemas.microsoft.com/office/spreadsheetml/2009/9/main" objectType="Radio" lockText="1" noThreeD="1"/>
</file>

<file path=xl/ctrlProps/ctrlProp427.xml><?xml version="1.0" encoding="utf-8"?>
<formControlPr xmlns="http://schemas.microsoft.com/office/spreadsheetml/2009/9/main" objectType="Radio" checked="Checked" lockText="1" noThreeD="1"/>
</file>

<file path=xl/ctrlProps/ctrlProp428.xml><?xml version="1.0" encoding="utf-8"?>
<formControlPr xmlns="http://schemas.microsoft.com/office/spreadsheetml/2009/9/main" objectType="GBox"/>
</file>

<file path=xl/ctrlProps/ctrlProp429.xml><?xml version="1.0" encoding="utf-8"?>
<formControlPr xmlns="http://schemas.microsoft.com/office/spreadsheetml/2009/9/main" objectType="GBox"/>
</file>

<file path=xl/ctrlProps/ctrlProp43.xml><?xml version="1.0" encoding="utf-8"?>
<formControlPr xmlns="http://schemas.microsoft.com/office/spreadsheetml/2009/9/main" objectType="Drop" dropStyle="combo" dx="31" fmlaLink="$H$54" fmlaRange="Cups" noThreeD="1" sel="1" val="0"/>
</file>

<file path=xl/ctrlProps/ctrlProp430.xml><?xml version="1.0" encoding="utf-8"?>
<formControlPr xmlns="http://schemas.microsoft.com/office/spreadsheetml/2009/9/main" objectType="GBox" noThreeD="1"/>
</file>

<file path=xl/ctrlProps/ctrlProp431.xml><?xml version="1.0" encoding="utf-8"?>
<formControlPr xmlns="http://schemas.microsoft.com/office/spreadsheetml/2009/9/main" objectType="Radio" firstButton="1" fmlaLink="$C$27" lockText="1" noThreeD="1"/>
</file>

<file path=xl/ctrlProps/ctrlProp432.xml><?xml version="1.0" encoding="utf-8"?>
<formControlPr xmlns="http://schemas.microsoft.com/office/spreadsheetml/2009/9/main" objectType="Radio" lockText="1" noThreeD="1"/>
</file>

<file path=xl/ctrlProps/ctrlProp433.xml><?xml version="1.0" encoding="utf-8"?>
<formControlPr xmlns="http://schemas.microsoft.com/office/spreadsheetml/2009/9/main" objectType="Radio" lockText="1" noThreeD="1"/>
</file>

<file path=xl/ctrlProps/ctrlProp434.xml><?xml version="1.0" encoding="utf-8"?>
<formControlPr xmlns="http://schemas.microsoft.com/office/spreadsheetml/2009/9/main" objectType="Radio" checked="Checked" lockText="1" noThreeD="1"/>
</file>

<file path=xl/ctrlProps/ctrlProp435.xml><?xml version="1.0" encoding="utf-8"?>
<formControlPr xmlns="http://schemas.microsoft.com/office/spreadsheetml/2009/9/main" objectType="Radio" firstButton="1" fmlaLink="$C$34" lockText="1" noThreeD="1"/>
</file>

<file path=xl/ctrlProps/ctrlProp436.xml><?xml version="1.0" encoding="utf-8"?>
<formControlPr xmlns="http://schemas.microsoft.com/office/spreadsheetml/2009/9/main" objectType="Radio" lockText="1" noThreeD="1"/>
</file>

<file path=xl/ctrlProps/ctrlProp437.xml><?xml version="1.0" encoding="utf-8"?>
<formControlPr xmlns="http://schemas.microsoft.com/office/spreadsheetml/2009/9/main" objectType="Radio" lockText="1" noThreeD="1"/>
</file>

<file path=xl/ctrlProps/ctrlProp438.xml><?xml version="1.0" encoding="utf-8"?>
<formControlPr xmlns="http://schemas.microsoft.com/office/spreadsheetml/2009/9/main" objectType="Radio" checked="Checked" lockText="1" noThreeD="1"/>
</file>

<file path=xl/ctrlProps/ctrlProp439.xml><?xml version="1.0" encoding="utf-8"?>
<formControlPr xmlns="http://schemas.microsoft.com/office/spreadsheetml/2009/9/main" objectType="GBox" noThreeD="1"/>
</file>

<file path=xl/ctrlProps/ctrlProp44.xml><?xml version="1.0" encoding="utf-8"?>
<formControlPr xmlns="http://schemas.microsoft.com/office/spreadsheetml/2009/9/main" objectType="Drop" dropStyle="combo" dx="31" fmlaLink="$H$55" fmlaRange="Cups" noThreeD="1" sel="1" val="0"/>
</file>

<file path=xl/ctrlProps/ctrlProp440.xml><?xml version="1.0" encoding="utf-8"?>
<formControlPr xmlns="http://schemas.microsoft.com/office/spreadsheetml/2009/9/main" objectType="Drop" dropStyle="combo" dx="31" fmlaLink="$AL$8" fmlaRange="cups1" noThreeD="1" sel="1" val="0"/>
</file>

<file path=xl/ctrlProps/ctrlProp441.xml><?xml version="1.0" encoding="utf-8"?>
<formControlPr xmlns="http://schemas.microsoft.com/office/spreadsheetml/2009/9/main" objectType="Drop" dropStyle="combo" dx="31" fmlaLink="$AL$9" fmlaRange="cups1" noThreeD="1" sel="1" val="0"/>
</file>

<file path=xl/ctrlProps/ctrlProp442.xml><?xml version="1.0" encoding="utf-8"?>
<formControlPr xmlns="http://schemas.microsoft.com/office/spreadsheetml/2009/9/main" objectType="Drop" dropStyle="combo" dx="31" fmlaLink="$AT$8" fmlaRange="cups1" noThreeD="1" sel="1" val="0"/>
</file>

<file path=xl/ctrlProps/ctrlProp443.xml><?xml version="1.0" encoding="utf-8"?>
<formControlPr xmlns="http://schemas.microsoft.com/office/spreadsheetml/2009/9/main" objectType="Drop" dropStyle="combo" dx="31" fmlaLink="$AT$9" fmlaRange="cups1" noThreeD="1" sel="1" val="0"/>
</file>

<file path=xl/ctrlProps/ctrlProp444.xml><?xml version="1.0" encoding="utf-8"?>
<formControlPr xmlns="http://schemas.microsoft.com/office/spreadsheetml/2009/9/main" objectType="Drop" dropStyle="combo" dx="31" fmlaLink="$AT$10" fmlaRange="cups1" noThreeD="1" sel="1" val="0"/>
</file>

<file path=xl/ctrlProps/ctrlProp445.xml><?xml version="1.0" encoding="utf-8"?>
<formControlPr xmlns="http://schemas.microsoft.com/office/spreadsheetml/2009/9/main" objectType="Drop" dropStyle="combo" dx="31" fmlaLink="$AT$11" fmlaRange="cups1" noThreeD="1" sel="1" val="0"/>
</file>

<file path=xl/ctrlProps/ctrlProp446.xml><?xml version="1.0" encoding="utf-8"?>
<formControlPr xmlns="http://schemas.microsoft.com/office/spreadsheetml/2009/9/main" objectType="Drop" dropStyle="combo" dx="31" fmlaLink="$AT$12" fmlaRange="cups1" noThreeD="1" sel="1" val="0"/>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Radio" firstButton="1" fmlaLink="$I$10" lockText="1" noThreeD="1"/>
</file>

<file path=xl/ctrlProps/ctrlProp449.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Drop" dropStyle="combo" dx="31" fmlaLink="$H$56" fmlaRange="Cups" noThreeD="1" sel="1" val="0"/>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checked="Checked"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fmlaLink="$L$45" lockText="1" noThreeD="1"/>
</file>

<file path=xl/ctrlProps/ctrlProp456.xml><?xml version="1.0" encoding="utf-8"?>
<formControlPr xmlns="http://schemas.microsoft.com/office/spreadsheetml/2009/9/main" objectType="CheckBox" fmlaLink="$L$46" lockText="1" noThreeD="1"/>
</file>

<file path=xl/ctrlProps/ctrlProp457.xml><?xml version="1.0" encoding="utf-8"?>
<formControlPr xmlns="http://schemas.microsoft.com/office/spreadsheetml/2009/9/main" objectType="CheckBox" fmlaLink="$L$47" lockText="1" noThreeD="1"/>
</file>

<file path=xl/ctrlProps/ctrlProp458.xml><?xml version="1.0" encoding="utf-8"?>
<formControlPr xmlns="http://schemas.microsoft.com/office/spreadsheetml/2009/9/main" objectType="CheckBox" fmlaLink="$L$50"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Drop" dropStyle="combo" dx="31" fmlaLink="$H$57" fmlaRange="Cups" noThreeD="1" sel="1" val="0"/>
</file>

<file path=xl/ctrlProps/ctrlProp47.xml><?xml version="1.0" encoding="utf-8"?>
<formControlPr xmlns="http://schemas.microsoft.com/office/spreadsheetml/2009/9/main" objectType="Drop" dropStyle="combo" dx="31" fmlaLink="$H$58" fmlaRange="Cups" noThreeD="1" sel="1" val="0"/>
</file>

<file path=xl/ctrlProps/ctrlProp48.xml><?xml version="1.0" encoding="utf-8"?>
<formControlPr xmlns="http://schemas.microsoft.com/office/spreadsheetml/2009/9/main" objectType="Drop" dropStyle="combo" dx="31" fmlaLink="$H$59" fmlaRange="Cups" noThreeD="1" sel="1" val="0"/>
</file>

<file path=xl/ctrlProps/ctrlProp49.xml><?xml version="1.0" encoding="utf-8"?>
<formControlPr xmlns="http://schemas.microsoft.com/office/spreadsheetml/2009/9/main" objectType="Drop" dropStyle="combo" dx="31" fmlaLink="$H$60" fmlaRange="Cups" noThreeD="1" sel="1" val="0"/>
</file>

<file path=xl/ctrlProps/ctrlProp5.xml><?xml version="1.0" encoding="utf-8"?>
<formControlPr xmlns="http://schemas.microsoft.com/office/spreadsheetml/2009/9/main" objectType="Drop" dropStyle="combo" dx="31" fmlaLink="$H$16" fmlaRange="Cups" noThreeD="1" sel="1" val="0"/>
</file>

<file path=xl/ctrlProps/ctrlProp50.xml><?xml version="1.0" encoding="utf-8"?>
<formControlPr xmlns="http://schemas.microsoft.com/office/spreadsheetml/2009/9/main" objectType="Drop" dropStyle="combo" dx="31" fmlaLink="$H$61" fmlaRange="Cups" noThreeD="1" sel="1" val="0"/>
</file>

<file path=xl/ctrlProps/ctrlProp51.xml><?xml version="1.0" encoding="utf-8"?>
<formControlPr xmlns="http://schemas.microsoft.com/office/spreadsheetml/2009/9/main" objectType="Drop" dropStyle="combo" dx="31" fmlaLink="$N$11" fmlaRange="Cups" noThreeD="1" sel="1" val="0"/>
</file>

<file path=xl/ctrlProps/ctrlProp52.xml><?xml version="1.0" encoding="utf-8"?>
<formControlPr xmlns="http://schemas.microsoft.com/office/spreadsheetml/2009/9/main" objectType="Drop" dropStyle="combo" dx="31" fmlaLink="$N$13" fmlaRange="Cups" noThreeD="1" sel="1" val="0"/>
</file>

<file path=xl/ctrlProps/ctrlProp53.xml><?xml version="1.0" encoding="utf-8"?>
<formControlPr xmlns="http://schemas.microsoft.com/office/spreadsheetml/2009/9/main" objectType="Drop" dropStyle="combo" dx="31" fmlaLink="$N$14" fmlaRange="Cups" noThreeD="1" sel="1" val="0"/>
</file>

<file path=xl/ctrlProps/ctrlProp54.xml><?xml version="1.0" encoding="utf-8"?>
<formControlPr xmlns="http://schemas.microsoft.com/office/spreadsheetml/2009/9/main" objectType="Drop" dropStyle="combo" dx="31" fmlaLink="$N$15" fmlaRange="Cups" noThreeD="1" sel="1" val="0"/>
</file>

<file path=xl/ctrlProps/ctrlProp55.xml><?xml version="1.0" encoding="utf-8"?>
<formControlPr xmlns="http://schemas.microsoft.com/office/spreadsheetml/2009/9/main" objectType="Drop" dropStyle="combo" dx="31" fmlaLink="$N$16" fmlaRange="Cups" noThreeD="1" sel="1" val="0"/>
</file>

<file path=xl/ctrlProps/ctrlProp56.xml><?xml version="1.0" encoding="utf-8"?>
<formControlPr xmlns="http://schemas.microsoft.com/office/spreadsheetml/2009/9/main" objectType="Drop" dropStyle="combo" dx="31" fmlaLink="$N$17" fmlaRange="Cups" noThreeD="1" sel="1" val="0"/>
</file>

<file path=xl/ctrlProps/ctrlProp57.xml><?xml version="1.0" encoding="utf-8"?>
<formControlPr xmlns="http://schemas.microsoft.com/office/spreadsheetml/2009/9/main" objectType="Drop" dropStyle="combo" dx="31" fmlaLink="$N$18" fmlaRange="Cups" noThreeD="1" sel="1" val="0"/>
</file>

<file path=xl/ctrlProps/ctrlProp58.xml><?xml version="1.0" encoding="utf-8"?>
<formControlPr xmlns="http://schemas.microsoft.com/office/spreadsheetml/2009/9/main" objectType="Drop" dropStyle="combo" dx="31" fmlaLink="$N$19" fmlaRange="Cups" noThreeD="1" sel="1" val="0"/>
</file>

<file path=xl/ctrlProps/ctrlProp59.xml><?xml version="1.0" encoding="utf-8"?>
<formControlPr xmlns="http://schemas.microsoft.com/office/spreadsheetml/2009/9/main" objectType="Drop" dropStyle="combo" dx="31" fmlaLink="$N$20" fmlaRange="Cups" noThreeD="1" sel="1" val="0"/>
</file>

<file path=xl/ctrlProps/ctrlProp6.xml><?xml version="1.0" encoding="utf-8"?>
<formControlPr xmlns="http://schemas.microsoft.com/office/spreadsheetml/2009/9/main" objectType="Drop" dropStyle="combo" dx="31" fmlaLink="$H$17" fmlaRange="Cups" noThreeD="1" sel="1" val="0"/>
</file>

<file path=xl/ctrlProps/ctrlProp60.xml><?xml version="1.0" encoding="utf-8"?>
<formControlPr xmlns="http://schemas.microsoft.com/office/spreadsheetml/2009/9/main" objectType="Drop" dropStyle="combo" dx="31" fmlaLink="$N$21" fmlaRange="Cups" noThreeD="1" sel="1" val="0"/>
</file>

<file path=xl/ctrlProps/ctrlProp61.xml><?xml version="1.0" encoding="utf-8"?>
<formControlPr xmlns="http://schemas.microsoft.com/office/spreadsheetml/2009/9/main" objectType="Drop" dropStyle="combo" dx="31" fmlaLink="$N$22" fmlaRange="Cups" noThreeD="1" sel="1" val="0"/>
</file>

<file path=xl/ctrlProps/ctrlProp62.xml><?xml version="1.0" encoding="utf-8"?>
<formControlPr xmlns="http://schemas.microsoft.com/office/spreadsheetml/2009/9/main" objectType="Drop" dropStyle="combo" dx="31" fmlaLink="$N$23" fmlaRange="Cups" noThreeD="1" sel="1" val="0"/>
</file>

<file path=xl/ctrlProps/ctrlProp63.xml><?xml version="1.0" encoding="utf-8"?>
<formControlPr xmlns="http://schemas.microsoft.com/office/spreadsheetml/2009/9/main" objectType="Drop" dropStyle="combo" dx="31" fmlaLink="$N$24" fmlaRange="Cups" noThreeD="1" sel="1" val="0"/>
</file>

<file path=xl/ctrlProps/ctrlProp64.xml><?xml version="1.0" encoding="utf-8"?>
<formControlPr xmlns="http://schemas.microsoft.com/office/spreadsheetml/2009/9/main" objectType="Drop" dropStyle="combo" dx="31" fmlaLink="$N$25" fmlaRange="Cups" noThreeD="1" sel="1" val="0"/>
</file>

<file path=xl/ctrlProps/ctrlProp65.xml><?xml version="1.0" encoding="utf-8"?>
<formControlPr xmlns="http://schemas.microsoft.com/office/spreadsheetml/2009/9/main" objectType="Drop" dropStyle="combo" dx="31" fmlaLink="$N$26" fmlaRange="Cups" noThreeD="1" sel="1" val="0"/>
</file>

<file path=xl/ctrlProps/ctrlProp66.xml><?xml version="1.0" encoding="utf-8"?>
<formControlPr xmlns="http://schemas.microsoft.com/office/spreadsheetml/2009/9/main" objectType="Drop" dropStyle="combo" dx="31" fmlaLink="$N$27" fmlaRange="Cups" noThreeD="1" sel="1" val="0"/>
</file>

<file path=xl/ctrlProps/ctrlProp67.xml><?xml version="1.0" encoding="utf-8"?>
<formControlPr xmlns="http://schemas.microsoft.com/office/spreadsheetml/2009/9/main" objectType="Drop" dropStyle="combo" dx="31" fmlaLink="$N$28" fmlaRange="Cups" noThreeD="1" sel="1" val="0"/>
</file>

<file path=xl/ctrlProps/ctrlProp68.xml><?xml version="1.0" encoding="utf-8"?>
<formControlPr xmlns="http://schemas.microsoft.com/office/spreadsheetml/2009/9/main" objectType="Drop" dropStyle="combo" dx="31" fmlaLink="$N$29" fmlaRange="Cups" noThreeD="1" sel="1" val="0"/>
</file>

<file path=xl/ctrlProps/ctrlProp69.xml><?xml version="1.0" encoding="utf-8"?>
<formControlPr xmlns="http://schemas.microsoft.com/office/spreadsheetml/2009/9/main" objectType="Drop" dropStyle="combo" dx="31" fmlaLink="$N$30" fmlaRange="Cups" noThreeD="1" sel="1" val="0"/>
</file>

<file path=xl/ctrlProps/ctrlProp7.xml><?xml version="1.0" encoding="utf-8"?>
<formControlPr xmlns="http://schemas.microsoft.com/office/spreadsheetml/2009/9/main" objectType="Drop" dropStyle="combo" dx="31" fmlaLink="$H$18" fmlaRange="Cups" noThreeD="1" sel="1" val="0"/>
</file>

<file path=xl/ctrlProps/ctrlProp70.xml><?xml version="1.0" encoding="utf-8"?>
<formControlPr xmlns="http://schemas.microsoft.com/office/spreadsheetml/2009/9/main" objectType="Drop" dropStyle="combo" dx="31" fmlaLink="$N$31" fmlaRange="Cups" noThreeD="1" sel="1" val="0"/>
</file>

<file path=xl/ctrlProps/ctrlProp71.xml><?xml version="1.0" encoding="utf-8"?>
<formControlPr xmlns="http://schemas.microsoft.com/office/spreadsheetml/2009/9/main" objectType="Drop" dropStyle="combo" dx="31" fmlaLink="$N$32" fmlaRange="Cups" noThreeD="1" sel="1" val="0"/>
</file>

<file path=xl/ctrlProps/ctrlProp72.xml><?xml version="1.0" encoding="utf-8"?>
<formControlPr xmlns="http://schemas.microsoft.com/office/spreadsheetml/2009/9/main" objectType="Drop" dropStyle="combo" dx="31" fmlaLink="$N$33" fmlaRange="Cups" noThreeD="1" sel="1" val="0"/>
</file>

<file path=xl/ctrlProps/ctrlProp73.xml><?xml version="1.0" encoding="utf-8"?>
<formControlPr xmlns="http://schemas.microsoft.com/office/spreadsheetml/2009/9/main" objectType="Drop" dropStyle="combo" dx="31" fmlaLink="$N$34" fmlaRange="Cups" noThreeD="1" sel="1" val="0"/>
</file>

<file path=xl/ctrlProps/ctrlProp74.xml><?xml version="1.0" encoding="utf-8"?>
<formControlPr xmlns="http://schemas.microsoft.com/office/spreadsheetml/2009/9/main" objectType="Drop" dropStyle="combo" dx="31" fmlaLink="$N$35" fmlaRange="Cups" noThreeD="1" sel="1" val="0"/>
</file>

<file path=xl/ctrlProps/ctrlProp75.xml><?xml version="1.0" encoding="utf-8"?>
<formControlPr xmlns="http://schemas.microsoft.com/office/spreadsheetml/2009/9/main" objectType="Drop" dropStyle="combo" dx="31" fmlaLink="$N$36" fmlaRange="Cups" noThreeD="1" sel="1" val="0"/>
</file>

<file path=xl/ctrlProps/ctrlProp76.xml><?xml version="1.0" encoding="utf-8"?>
<formControlPr xmlns="http://schemas.microsoft.com/office/spreadsheetml/2009/9/main" objectType="Drop" dropStyle="combo" dx="31" fmlaLink="$N$37" fmlaRange="Cups" noThreeD="1" sel="1" val="0"/>
</file>

<file path=xl/ctrlProps/ctrlProp77.xml><?xml version="1.0" encoding="utf-8"?>
<formControlPr xmlns="http://schemas.microsoft.com/office/spreadsheetml/2009/9/main" objectType="Drop" dropStyle="combo" dx="31" fmlaLink="$N$38" fmlaRange="Cups" noThreeD="1" sel="1" val="0"/>
</file>

<file path=xl/ctrlProps/ctrlProp78.xml><?xml version="1.0" encoding="utf-8"?>
<formControlPr xmlns="http://schemas.microsoft.com/office/spreadsheetml/2009/9/main" objectType="Drop" dropStyle="combo" dx="31" fmlaLink="$N$39" fmlaRange="Cups" noThreeD="1" sel="1" val="0"/>
</file>

<file path=xl/ctrlProps/ctrlProp79.xml><?xml version="1.0" encoding="utf-8"?>
<formControlPr xmlns="http://schemas.microsoft.com/office/spreadsheetml/2009/9/main" objectType="Drop" dropStyle="combo" dx="31" fmlaLink="$N$40" fmlaRange="Cups" noThreeD="1" sel="1" val="0"/>
</file>

<file path=xl/ctrlProps/ctrlProp8.xml><?xml version="1.0" encoding="utf-8"?>
<formControlPr xmlns="http://schemas.microsoft.com/office/spreadsheetml/2009/9/main" objectType="Drop" dropStyle="combo" dx="31" fmlaLink="$H$19" fmlaRange="Cups" noThreeD="1" sel="1" val="0"/>
</file>

<file path=xl/ctrlProps/ctrlProp80.xml><?xml version="1.0" encoding="utf-8"?>
<formControlPr xmlns="http://schemas.microsoft.com/office/spreadsheetml/2009/9/main" objectType="Drop" dropStyle="combo" dx="31" fmlaLink="$N$41" fmlaRange="Cups" noThreeD="1" sel="1" val="0"/>
</file>

<file path=xl/ctrlProps/ctrlProp81.xml><?xml version="1.0" encoding="utf-8"?>
<formControlPr xmlns="http://schemas.microsoft.com/office/spreadsheetml/2009/9/main" objectType="Drop" dropStyle="combo" dx="31" fmlaLink="$N$42" fmlaRange="Cups" noThreeD="1" sel="1" val="0"/>
</file>

<file path=xl/ctrlProps/ctrlProp82.xml><?xml version="1.0" encoding="utf-8"?>
<formControlPr xmlns="http://schemas.microsoft.com/office/spreadsheetml/2009/9/main" objectType="Drop" dropStyle="combo" dx="31" fmlaLink="$N$43" fmlaRange="Cups" noThreeD="1" sel="1" val="0"/>
</file>

<file path=xl/ctrlProps/ctrlProp83.xml><?xml version="1.0" encoding="utf-8"?>
<formControlPr xmlns="http://schemas.microsoft.com/office/spreadsheetml/2009/9/main" objectType="Drop" dropStyle="combo" dx="31" fmlaLink="$N$44" fmlaRange="Cups" noThreeD="1" sel="1" val="0"/>
</file>

<file path=xl/ctrlProps/ctrlProp84.xml><?xml version="1.0" encoding="utf-8"?>
<formControlPr xmlns="http://schemas.microsoft.com/office/spreadsheetml/2009/9/main" objectType="Drop" dropStyle="combo" dx="31" fmlaLink="$N$45" fmlaRange="Cups" noThreeD="1" sel="1" val="0"/>
</file>

<file path=xl/ctrlProps/ctrlProp85.xml><?xml version="1.0" encoding="utf-8"?>
<formControlPr xmlns="http://schemas.microsoft.com/office/spreadsheetml/2009/9/main" objectType="Drop" dropStyle="combo" dx="31" fmlaLink="$N$46" fmlaRange="Cups" noThreeD="1" sel="1" val="0"/>
</file>

<file path=xl/ctrlProps/ctrlProp86.xml><?xml version="1.0" encoding="utf-8"?>
<formControlPr xmlns="http://schemas.microsoft.com/office/spreadsheetml/2009/9/main" objectType="Drop" dropStyle="combo" dx="31" fmlaLink="$N$47" fmlaRange="Cups" noThreeD="1" sel="1" val="0"/>
</file>

<file path=xl/ctrlProps/ctrlProp87.xml><?xml version="1.0" encoding="utf-8"?>
<formControlPr xmlns="http://schemas.microsoft.com/office/spreadsheetml/2009/9/main" objectType="Drop" dropStyle="combo" dx="31" fmlaLink="$N$48" fmlaRange="Cups" noThreeD="1" sel="1" val="0"/>
</file>

<file path=xl/ctrlProps/ctrlProp88.xml><?xml version="1.0" encoding="utf-8"?>
<formControlPr xmlns="http://schemas.microsoft.com/office/spreadsheetml/2009/9/main" objectType="Drop" dropStyle="combo" dx="31" fmlaLink="$N$49" fmlaRange="Cups" noThreeD="1" sel="1" val="0"/>
</file>

<file path=xl/ctrlProps/ctrlProp89.xml><?xml version="1.0" encoding="utf-8"?>
<formControlPr xmlns="http://schemas.microsoft.com/office/spreadsheetml/2009/9/main" objectType="Drop" dropStyle="combo" dx="31" fmlaLink="$N$50" fmlaRange="Cups" noThreeD="1" sel="1" val="0"/>
</file>

<file path=xl/ctrlProps/ctrlProp9.xml><?xml version="1.0" encoding="utf-8"?>
<formControlPr xmlns="http://schemas.microsoft.com/office/spreadsheetml/2009/9/main" objectType="Drop" dropStyle="combo" dx="31" fmlaLink="$H$20" fmlaRange="Cups" noThreeD="1" sel="1" val="0"/>
</file>

<file path=xl/ctrlProps/ctrlProp90.xml><?xml version="1.0" encoding="utf-8"?>
<formControlPr xmlns="http://schemas.microsoft.com/office/spreadsheetml/2009/9/main" objectType="Drop" dropStyle="combo" dx="31" fmlaLink="$N$51" fmlaRange="Cups" noThreeD="1" sel="1" val="0"/>
</file>

<file path=xl/ctrlProps/ctrlProp91.xml><?xml version="1.0" encoding="utf-8"?>
<formControlPr xmlns="http://schemas.microsoft.com/office/spreadsheetml/2009/9/main" objectType="Drop" dropStyle="combo" dx="31" fmlaLink="$N$52" fmlaRange="Cups" noThreeD="1" sel="1" val="0"/>
</file>

<file path=xl/ctrlProps/ctrlProp92.xml><?xml version="1.0" encoding="utf-8"?>
<formControlPr xmlns="http://schemas.microsoft.com/office/spreadsheetml/2009/9/main" objectType="Drop" dropStyle="combo" dx="31" fmlaLink="$N$53" fmlaRange="Cups" noThreeD="1" sel="1" val="0"/>
</file>

<file path=xl/ctrlProps/ctrlProp93.xml><?xml version="1.0" encoding="utf-8"?>
<formControlPr xmlns="http://schemas.microsoft.com/office/spreadsheetml/2009/9/main" objectType="Drop" dropStyle="combo" dx="31" fmlaLink="$N$54" fmlaRange="Cups" noThreeD="1" sel="1" val="0"/>
</file>

<file path=xl/ctrlProps/ctrlProp94.xml><?xml version="1.0" encoding="utf-8"?>
<formControlPr xmlns="http://schemas.microsoft.com/office/spreadsheetml/2009/9/main" objectType="Drop" dropStyle="combo" dx="31" fmlaLink="$N$55" fmlaRange="Cups" noThreeD="1" sel="1" val="0"/>
</file>

<file path=xl/ctrlProps/ctrlProp95.xml><?xml version="1.0" encoding="utf-8"?>
<formControlPr xmlns="http://schemas.microsoft.com/office/spreadsheetml/2009/9/main" objectType="Drop" dropStyle="combo" dx="31" fmlaLink="$N$56" fmlaRange="Cups" noThreeD="1" sel="1" val="0"/>
</file>

<file path=xl/ctrlProps/ctrlProp96.xml><?xml version="1.0" encoding="utf-8"?>
<formControlPr xmlns="http://schemas.microsoft.com/office/spreadsheetml/2009/9/main" objectType="Drop" dropStyle="combo" dx="31" fmlaLink="$N$57" fmlaRange="Cups" noThreeD="1" sel="1" val="0"/>
</file>

<file path=xl/ctrlProps/ctrlProp97.xml><?xml version="1.0" encoding="utf-8"?>
<formControlPr xmlns="http://schemas.microsoft.com/office/spreadsheetml/2009/9/main" objectType="Drop" dropStyle="combo" dx="31" fmlaLink="$N$58" fmlaRange="Cups" noThreeD="1" sel="1" val="0"/>
</file>

<file path=xl/ctrlProps/ctrlProp98.xml><?xml version="1.0" encoding="utf-8"?>
<formControlPr xmlns="http://schemas.microsoft.com/office/spreadsheetml/2009/9/main" objectType="Drop" dropStyle="combo" dx="31" fmlaLink="$N$59" fmlaRange="Cups" noThreeD="1" sel="1" val="0"/>
</file>

<file path=xl/ctrlProps/ctrlProp99.xml><?xml version="1.0" encoding="utf-8"?>
<formControlPr xmlns="http://schemas.microsoft.com/office/spreadsheetml/2009/9/main" objectType="Drop" dropStyle="combo" dx="31" fmlaLink="$N$60" fmlaRange="Cups"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0</xdr:row>
      <xdr:rowOff>647700</xdr:rowOff>
    </xdr:to>
    <xdr:pic>
      <xdr:nvPicPr>
        <xdr:cNvPr id="36879" name="Picture 1">
          <a:extLst>
            <a:ext uri="{FF2B5EF4-FFF2-40B4-BE49-F238E27FC236}">
              <a16:creationId xmlns:a16="http://schemas.microsoft.com/office/drawing/2014/main" id="{00000000-0008-0000-0100-00000F9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5346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0</xdr:colOff>
      <xdr:row>1</xdr:row>
      <xdr:rowOff>24329</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8534400" cy="6434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523875</xdr:colOff>
          <xdr:row>9</xdr:row>
          <xdr:rowOff>104775</xdr:rowOff>
        </xdr:from>
        <xdr:to>
          <xdr:col>1</xdr:col>
          <xdr:colOff>866775</xdr:colOff>
          <xdr:row>9</xdr:row>
          <xdr:rowOff>314325</xdr:rowOff>
        </xdr:to>
        <xdr:sp macro="" textlink="">
          <xdr:nvSpPr>
            <xdr:cNvPr id="31745" name="Option Button 1" hidden="1">
              <a:extLst>
                <a:ext uri="{63B3BB69-23CF-44E3-9099-C40C66FF867C}">
                  <a14:compatExt spid="_x0000_s31745"/>
                </a:ext>
                <a:ext uri="{FF2B5EF4-FFF2-40B4-BE49-F238E27FC236}">
                  <a16:creationId xmlns:a16="http://schemas.microsoft.com/office/drawing/2014/main" id="{00000000-0008-0000-0D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10</xdr:row>
          <xdr:rowOff>142875</xdr:rowOff>
        </xdr:from>
        <xdr:to>
          <xdr:col>1</xdr:col>
          <xdr:colOff>866775</xdr:colOff>
          <xdr:row>10</xdr:row>
          <xdr:rowOff>361950</xdr:rowOff>
        </xdr:to>
        <xdr:sp macro="" textlink="">
          <xdr:nvSpPr>
            <xdr:cNvPr id="31746" name="Option Button 2" hidden="1">
              <a:extLst>
                <a:ext uri="{63B3BB69-23CF-44E3-9099-C40C66FF867C}">
                  <a14:compatExt spid="_x0000_s31746"/>
                </a:ext>
                <a:ext uri="{FF2B5EF4-FFF2-40B4-BE49-F238E27FC236}">
                  <a16:creationId xmlns:a16="http://schemas.microsoft.com/office/drawing/2014/main" id="{00000000-0008-0000-0D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11</xdr:row>
          <xdr:rowOff>123825</xdr:rowOff>
        </xdr:from>
        <xdr:to>
          <xdr:col>1</xdr:col>
          <xdr:colOff>866775</xdr:colOff>
          <xdr:row>11</xdr:row>
          <xdr:rowOff>352425</xdr:rowOff>
        </xdr:to>
        <xdr:sp macro="" textlink="">
          <xdr:nvSpPr>
            <xdr:cNvPr id="31747" name="Option Button 3" hidden="1">
              <a:extLst>
                <a:ext uri="{63B3BB69-23CF-44E3-9099-C40C66FF867C}">
                  <a14:compatExt spid="_x0000_s31747"/>
                </a:ext>
                <a:ext uri="{FF2B5EF4-FFF2-40B4-BE49-F238E27FC236}">
                  <a16:creationId xmlns:a16="http://schemas.microsoft.com/office/drawing/2014/main" id="{00000000-0008-0000-0D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12</xdr:row>
          <xdr:rowOff>104775</xdr:rowOff>
        </xdr:from>
        <xdr:to>
          <xdr:col>1</xdr:col>
          <xdr:colOff>866775</xdr:colOff>
          <xdr:row>12</xdr:row>
          <xdr:rowOff>314325</xdr:rowOff>
        </xdr:to>
        <xdr:sp macro="" textlink="">
          <xdr:nvSpPr>
            <xdr:cNvPr id="31748" name="Option Button 4" hidden="1">
              <a:extLst>
                <a:ext uri="{63B3BB69-23CF-44E3-9099-C40C66FF867C}">
                  <a14:compatExt spid="_x0000_s31748"/>
                </a:ext>
                <a:ext uri="{FF2B5EF4-FFF2-40B4-BE49-F238E27FC236}">
                  <a16:creationId xmlns:a16="http://schemas.microsoft.com/office/drawing/2014/main" id="{00000000-0008-0000-0D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17</xdr:row>
          <xdr:rowOff>190500</xdr:rowOff>
        </xdr:from>
        <xdr:to>
          <xdr:col>1</xdr:col>
          <xdr:colOff>800100</xdr:colOff>
          <xdr:row>17</xdr:row>
          <xdr:rowOff>409575</xdr:rowOff>
        </xdr:to>
        <xdr:sp macro="" textlink="">
          <xdr:nvSpPr>
            <xdr:cNvPr id="31749" name="Option Button 5" hidden="1">
              <a:extLst>
                <a:ext uri="{63B3BB69-23CF-44E3-9099-C40C66FF867C}">
                  <a14:compatExt spid="_x0000_s31749"/>
                </a:ext>
                <a:ext uri="{FF2B5EF4-FFF2-40B4-BE49-F238E27FC236}">
                  <a16:creationId xmlns:a16="http://schemas.microsoft.com/office/drawing/2014/main" id="{00000000-0008-0000-0D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18</xdr:row>
          <xdr:rowOff>200025</xdr:rowOff>
        </xdr:from>
        <xdr:to>
          <xdr:col>1</xdr:col>
          <xdr:colOff>809625</xdr:colOff>
          <xdr:row>18</xdr:row>
          <xdr:rowOff>400050</xdr:rowOff>
        </xdr:to>
        <xdr:sp macro="" textlink="">
          <xdr:nvSpPr>
            <xdr:cNvPr id="31750" name="Option Button 6" hidden="1">
              <a:extLst>
                <a:ext uri="{63B3BB69-23CF-44E3-9099-C40C66FF867C}">
                  <a14:compatExt spid="_x0000_s31750"/>
                </a:ext>
                <a:ext uri="{FF2B5EF4-FFF2-40B4-BE49-F238E27FC236}">
                  <a16:creationId xmlns:a16="http://schemas.microsoft.com/office/drawing/2014/main" id="{00000000-0008-0000-0D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19</xdr:row>
          <xdr:rowOff>152400</xdr:rowOff>
        </xdr:from>
        <xdr:to>
          <xdr:col>1</xdr:col>
          <xdr:colOff>809625</xdr:colOff>
          <xdr:row>19</xdr:row>
          <xdr:rowOff>352425</xdr:rowOff>
        </xdr:to>
        <xdr:sp macro="" textlink="">
          <xdr:nvSpPr>
            <xdr:cNvPr id="31751" name="Option Button 7" hidden="1">
              <a:extLst>
                <a:ext uri="{63B3BB69-23CF-44E3-9099-C40C66FF867C}">
                  <a14:compatExt spid="_x0000_s31751"/>
                </a:ext>
                <a:ext uri="{FF2B5EF4-FFF2-40B4-BE49-F238E27FC236}">
                  <a16:creationId xmlns:a16="http://schemas.microsoft.com/office/drawing/2014/main" id="{00000000-0008-0000-0D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20</xdr:row>
          <xdr:rowOff>171450</xdr:rowOff>
        </xdr:from>
        <xdr:to>
          <xdr:col>1</xdr:col>
          <xdr:colOff>771525</xdr:colOff>
          <xdr:row>20</xdr:row>
          <xdr:rowOff>400050</xdr:rowOff>
        </xdr:to>
        <xdr:sp macro="" textlink="">
          <xdr:nvSpPr>
            <xdr:cNvPr id="31752" name="Option Button 8" hidden="1">
              <a:extLst>
                <a:ext uri="{63B3BB69-23CF-44E3-9099-C40C66FF867C}">
                  <a14:compatExt spid="_x0000_s31752"/>
                </a:ext>
                <a:ext uri="{FF2B5EF4-FFF2-40B4-BE49-F238E27FC236}">
                  <a16:creationId xmlns:a16="http://schemas.microsoft.com/office/drawing/2014/main" id="{00000000-0008-0000-0D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9525</xdr:rowOff>
        </xdr:from>
        <xdr:to>
          <xdr:col>7</xdr:col>
          <xdr:colOff>0</xdr:colOff>
          <xdr:row>13</xdr:row>
          <xdr:rowOff>0</xdr:rowOff>
        </xdr:to>
        <xdr:sp macro="" textlink="">
          <xdr:nvSpPr>
            <xdr:cNvPr id="31753" name="Group Box 9" hidden="1">
              <a:extLst>
                <a:ext uri="{63B3BB69-23CF-44E3-9099-C40C66FF867C}">
                  <a14:compatExt spid="_x0000_s31753"/>
                </a:ext>
                <a:ext uri="{FF2B5EF4-FFF2-40B4-BE49-F238E27FC236}">
                  <a16:creationId xmlns:a16="http://schemas.microsoft.com/office/drawing/2014/main" id="{00000000-0008-0000-0D00-000009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11</xdr:col>
          <xdr:colOff>0</xdr:colOff>
          <xdr:row>21</xdr:row>
          <xdr:rowOff>0</xdr:rowOff>
        </xdr:to>
        <xdr:sp macro="" textlink="">
          <xdr:nvSpPr>
            <xdr:cNvPr id="31754" name="Group Box 10" hidden="1">
              <a:extLst>
                <a:ext uri="{63B3BB69-23CF-44E3-9099-C40C66FF867C}">
                  <a14:compatExt spid="_x0000_s31754"/>
                </a:ext>
                <a:ext uri="{FF2B5EF4-FFF2-40B4-BE49-F238E27FC236}">
                  <a16:creationId xmlns:a16="http://schemas.microsoft.com/office/drawing/2014/main" id="{00000000-0008-0000-0D00-00000A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19050</xdr:rowOff>
        </xdr:from>
        <xdr:to>
          <xdr:col>11</xdr:col>
          <xdr:colOff>0</xdr:colOff>
          <xdr:row>30</xdr:row>
          <xdr:rowOff>9525</xdr:rowOff>
        </xdr:to>
        <xdr:sp macro="" textlink="">
          <xdr:nvSpPr>
            <xdr:cNvPr id="31755" name="Group Box 11" hidden="1">
              <a:extLst>
                <a:ext uri="{63B3BB69-23CF-44E3-9099-C40C66FF867C}">
                  <a14:compatExt spid="_x0000_s31755"/>
                </a:ext>
                <a:ext uri="{FF2B5EF4-FFF2-40B4-BE49-F238E27FC236}">
                  <a16:creationId xmlns:a16="http://schemas.microsoft.com/office/drawing/2014/main" id="{00000000-0008-0000-0D00-00000B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26</xdr:row>
          <xdr:rowOff>171450</xdr:rowOff>
        </xdr:from>
        <xdr:to>
          <xdr:col>1</xdr:col>
          <xdr:colOff>733425</xdr:colOff>
          <xdr:row>26</xdr:row>
          <xdr:rowOff>400050</xdr:rowOff>
        </xdr:to>
        <xdr:sp macro="" textlink="">
          <xdr:nvSpPr>
            <xdr:cNvPr id="31756" name="Option Button 12" hidden="1">
              <a:extLst>
                <a:ext uri="{63B3BB69-23CF-44E3-9099-C40C66FF867C}">
                  <a14:compatExt spid="_x0000_s31756"/>
                </a:ext>
                <a:ext uri="{FF2B5EF4-FFF2-40B4-BE49-F238E27FC236}">
                  <a16:creationId xmlns:a16="http://schemas.microsoft.com/office/drawing/2014/main" id="{00000000-0008-0000-0D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27</xdr:row>
          <xdr:rowOff>171450</xdr:rowOff>
        </xdr:from>
        <xdr:to>
          <xdr:col>1</xdr:col>
          <xdr:colOff>733425</xdr:colOff>
          <xdr:row>27</xdr:row>
          <xdr:rowOff>400050</xdr:rowOff>
        </xdr:to>
        <xdr:sp macro="" textlink="">
          <xdr:nvSpPr>
            <xdr:cNvPr id="31757" name="Option Button 13" hidden="1">
              <a:extLst>
                <a:ext uri="{63B3BB69-23CF-44E3-9099-C40C66FF867C}">
                  <a14:compatExt spid="_x0000_s31757"/>
                </a:ext>
                <a:ext uri="{FF2B5EF4-FFF2-40B4-BE49-F238E27FC236}">
                  <a16:creationId xmlns:a16="http://schemas.microsoft.com/office/drawing/2014/main" id="{00000000-0008-0000-0D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28</xdr:row>
          <xdr:rowOff>123825</xdr:rowOff>
        </xdr:from>
        <xdr:to>
          <xdr:col>1</xdr:col>
          <xdr:colOff>733425</xdr:colOff>
          <xdr:row>28</xdr:row>
          <xdr:rowOff>352425</xdr:rowOff>
        </xdr:to>
        <xdr:sp macro="" textlink="">
          <xdr:nvSpPr>
            <xdr:cNvPr id="31758" name="Option Button 14" hidden="1">
              <a:extLst>
                <a:ext uri="{63B3BB69-23CF-44E3-9099-C40C66FF867C}">
                  <a14:compatExt spid="_x0000_s31758"/>
                </a:ext>
                <a:ext uri="{FF2B5EF4-FFF2-40B4-BE49-F238E27FC236}">
                  <a16:creationId xmlns:a16="http://schemas.microsoft.com/office/drawing/2014/main" id="{00000000-0008-0000-0D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29</xdr:row>
          <xdr:rowOff>171450</xdr:rowOff>
        </xdr:from>
        <xdr:to>
          <xdr:col>1</xdr:col>
          <xdr:colOff>733425</xdr:colOff>
          <xdr:row>29</xdr:row>
          <xdr:rowOff>400050</xdr:rowOff>
        </xdr:to>
        <xdr:sp macro="" textlink="">
          <xdr:nvSpPr>
            <xdr:cNvPr id="31759" name="Option Button 15" hidden="1">
              <a:extLst>
                <a:ext uri="{63B3BB69-23CF-44E3-9099-C40C66FF867C}">
                  <a14:compatExt spid="_x0000_s31759"/>
                </a:ext>
                <a:ext uri="{FF2B5EF4-FFF2-40B4-BE49-F238E27FC236}">
                  <a16:creationId xmlns:a16="http://schemas.microsoft.com/office/drawing/2014/main" id="{00000000-0008-0000-0D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33</xdr:row>
          <xdr:rowOff>142875</xdr:rowOff>
        </xdr:from>
        <xdr:to>
          <xdr:col>1</xdr:col>
          <xdr:colOff>733425</xdr:colOff>
          <xdr:row>33</xdr:row>
          <xdr:rowOff>361950</xdr:rowOff>
        </xdr:to>
        <xdr:sp macro="" textlink="">
          <xdr:nvSpPr>
            <xdr:cNvPr id="31760" name="Option Button 16" hidden="1">
              <a:extLst>
                <a:ext uri="{63B3BB69-23CF-44E3-9099-C40C66FF867C}">
                  <a14:compatExt spid="_x0000_s31760"/>
                </a:ext>
                <a:ext uri="{FF2B5EF4-FFF2-40B4-BE49-F238E27FC236}">
                  <a16:creationId xmlns:a16="http://schemas.microsoft.com/office/drawing/2014/main" id="{00000000-0008-0000-0D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34</xdr:row>
          <xdr:rowOff>123825</xdr:rowOff>
        </xdr:from>
        <xdr:to>
          <xdr:col>1</xdr:col>
          <xdr:colOff>733425</xdr:colOff>
          <xdr:row>34</xdr:row>
          <xdr:rowOff>352425</xdr:rowOff>
        </xdr:to>
        <xdr:sp macro="" textlink="">
          <xdr:nvSpPr>
            <xdr:cNvPr id="31761" name="Option Button 17" hidden="1">
              <a:extLst>
                <a:ext uri="{63B3BB69-23CF-44E3-9099-C40C66FF867C}">
                  <a14:compatExt spid="_x0000_s31761"/>
                </a:ext>
                <a:ext uri="{FF2B5EF4-FFF2-40B4-BE49-F238E27FC236}">
                  <a16:creationId xmlns:a16="http://schemas.microsoft.com/office/drawing/2014/main" id="{00000000-0008-0000-0D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35</xdr:row>
          <xdr:rowOff>104775</xdr:rowOff>
        </xdr:from>
        <xdr:to>
          <xdr:col>1</xdr:col>
          <xdr:colOff>733425</xdr:colOff>
          <xdr:row>35</xdr:row>
          <xdr:rowOff>314325</xdr:rowOff>
        </xdr:to>
        <xdr:sp macro="" textlink="">
          <xdr:nvSpPr>
            <xdr:cNvPr id="31762" name="Option Button 18" hidden="1">
              <a:extLst>
                <a:ext uri="{63B3BB69-23CF-44E3-9099-C40C66FF867C}">
                  <a14:compatExt spid="_x0000_s31762"/>
                </a:ext>
                <a:ext uri="{FF2B5EF4-FFF2-40B4-BE49-F238E27FC236}">
                  <a16:creationId xmlns:a16="http://schemas.microsoft.com/office/drawing/2014/main" id="{00000000-0008-0000-0D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36</xdr:row>
          <xdr:rowOff>142875</xdr:rowOff>
        </xdr:from>
        <xdr:to>
          <xdr:col>1</xdr:col>
          <xdr:colOff>714375</xdr:colOff>
          <xdr:row>36</xdr:row>
          <xdr:rowOff>361950</xdr:rowOff>
        </xdr:to>
        <xdr:sp macro="" textlink="">
          <xdr:nvSpPr>
            <xdr:cNvPr id="31763" name="Option Button 19" hidden="1">
              <a:extLst>
                <a:ext uri="{63B3BB69-23CF-44E3-9099-C40C66FF867C}">
                  <a14:compatExt spid="_x0000_s31763"/>
                </a:ext>
                <a:ext uri="{FF2B5EF4-FFF2-40B4-BE49-F238E27FC236}">
                  <a16:creationId xmlns:a16="http://schemas.microsoft.com/office/drawing/2014/main" id="{00000000-0008-0000-0D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19050</xdr:rowOff>
        </xdr:from>
        <xdr:to>
          <xdr:col>11</xdr:col>
          <xdr:colOff>0</xdr:colOff>
          <xdr:row>37</xdr:row>
          <xdr:rowOff>0</xdr:rowOff>
        </xdr:to>
        <xdr:sp macro="" textlink="">
          <xdr:nvSpPr>
            <xdr:cNvPr id="31764" name="Group Box 20" hidden="1">
              <a:extLst>
                <a:ext uri="{63B3BB69-23CF-44E3-9099-C40C66FF867C}">
                  <a14:compatExt spid="_x0000_s31764"/>
                </a:ext>
                <a:ext uri="{FF2B5EF4-FFF2-40B4-BE49-F238E27FC236}">
                  <a16:creationId xmlns:a16="http://schemas.microsoft.com/office/drawing/2014/main" id="{00000000-0008-0000-0D00-000014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114300</xdr:colOff>
          <xdr:row>7</xdr:row>
          <xdr:rowOff>142875</xdr:rowOff>
        </xdr:from>
        <xdr:to>
          <xdr:col>40</xdr:col>
          <xdr:colOff>304800</xdr:colOff>
          <xdr:row>7</xdr:row>
          <xdr:rowOff>352425</xdr:rowOff>
        </xdr:to>
        <xdr:sp macro="" textlink="">
          <xdr:nvSpPr>
            <xdr:cNvPr id="31765" name="Drop Down 21" hidden="1">
              <a:extLst>
                <a:ext uri="{63B3BB69-23CF-44E3-9099-C40C66FF867C}">
                  <a14:compatExt spid="_x0000_s31765"/>
                </a:ext>
                <a:ext uri="{FF2B5EF4-FFF2-40B4-BE49-F238E27FC236}">
                  <a16:creationId xmlns:a16="http://schemas.microsoft.com/office/drawing/2014/main" id="{00000000-0008-0000-0D00-000015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104775</xdr:colOff>
          <xdr:row>8</xdr:row>
          <xdr:rowOff>142875</xdr:rowOff>
        </xdr:from>
        <xdr:to>
          <xdr:col>40</xdr:col>
          <xdr:colOff>276225</xdr:colOff>
          <xdr:row>8</xdr:row>
          <xdr:rowOff>352425</xdr:rowOff>
        </xdr:to>
        <xdr:sp macro="" textlink="">
          <xdr:nvSpPr>
            <xdr:cNvPr id="31766" name="Drop Down 22" hidden="1">
              <a:extLst>
                <a:ext uri="{63B3BB69-23CF-44E3-9099-C40C66FF867C}">
                  <a14:compatExt spid="_x0000_s31766"/>
                </a:ext>
                <a:ext uri="{FF2B5EF4-FFF2-40B4-BE49-F238E27FC236}">
                  <a16:creationId xmlns:a16="http://schemas.microsoft.com/office/drawing/2014/main" id="{00000000-0008-0000-0D00-000016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7</xdr:row>
          <xdr:rowOff>104775</xdr:rowOff>
        </xdr:from>
        <xdr:to>
          <xdr:col>48</xdr:col>
          <xdr:colOff>238125</xdr:colOff>
          <xdr:row>7</xdr:row>
          <xdr:rowOff>304800</xdr:rowOff>
        </xdr:to>
        <xdr:sp macro="" textlink="">
          <xdr:nvSpPr>
            <xdr:cNvPr id="31767" name="Drop Down 23" hidden="1">
              <a:extLst>
                <a:ext uri="{63B3BB69-23CF-44E3-9099-C40C66FF867C}">
                  <a14:compatExt spid="_x0000_s31767"/>
                </a:ext>
                <a:ext uri="{FF2B5EF4-FFF2-40B4-BE49-F238E27FC236}">
                  <a16:creationId xmlns:a16="http://schemas.microsoft.com/office/drawing/2014/main" id="{00000000-0008-0000-0D00-000017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8</xdr:row>
          <xdr:rowOff>47625</xdr:rowOff>
        </xdr:from>
        <xdr:to>
          <xdr:col>48</xdr:col>
          <xdr:colOff>238125</xdr:colOff>
          <xdr:row>8</xdr:row>
          <xdr:rowOff>257175</xdr:rowOff>
        </xdr:to>
        <xdr:sp macro="" textlink="">
          <xdr:nvSpPr>
            <xdr:cNvPr id="31768" name="Drop Down 24" hidden="1">
              <a:extLst>
                <a:ext uri="{63B3BB69-23CF-44E3-9099-C40C66FF867C}">
                  <a14:compatExt spid="_x0000_s31768"/>
                </a:ext>
                <a:ext uri="{FF2B5EF4-FFF2-40B4-BE49-F238E27FC236}">
                  <a16:creationId xmlns:a16="http://schemas.microsoft.com/office/drawing/2014/main" id="{00000000-0008-0000-0D00-000018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9</xdr:row>
          <xdr:rowOff>47625</xdr:rowOff>
        </xdr:from>
        <xdr:to>
          <xdr:col>48</xdr:col>
          <xdr:colOff>238125</xdr:colOff>
          <xdr:row>9</xdr:row>
          <xdr:rowOff>257175</xdr:rowOff>
        </xdr:to>
        <xdr:sp macro="" textlink="">
          <xdr:nvSpPr>
            <xdr:cNvPr id="31769" name="Drop Down 25" hidden="1">
              <a:extLst>
                <a:ext uri="{63B3BB69-23CF-44E3-9099-C40C66FF867C}">
                  <a14:compatExt spid="_x0000_s31769"/>
                </a:ext>
                <a:ext uri="{FF2B5EF4-FFF2-40B4-BE49-F238E27FC236}">
                  <a16:creationId xmlns:a16="http://schemas.microsoft.com/office/drawing/2014/main" id="{00000000-0008-0000-0D00-000019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10</xdr:row>
          <xdr:rowOff>47625</xdr:rowOff>
        </xdr:from>
        <xdr:to>
          <xdr:col>48</xdr:col>
          <xdr:colOff>238125</xdr:colOff>
          <xdr:row>10</xdr:row>
          <xdr:rowOff>257175</xdr:rowOff>
        </xdr:to>
        <xdr:sp macro="" textlink="">
          <xdr:nvSpPr>
            <xdr:cNvPr id="31770" name="Drop Down 26" hidden="1">
              <a:extLst>
                <a:ext uri="{63B3BB69-23CF-44E3-9099-C40C66FF867C}">
                  <a14:compatExt spid="_x0000_s31770"/>
                </a:ext>
                <a:ext uri="{FF2B5EF4-FFF2-40B4-BE49-F238E27FC236}">
                  <a16:creationId xmlns:a16="http://schemas.microsoft.com/office/drawing/2014/main" id="{00000000-0008-0000-0D00-00001A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180975</xdr:colOff>
          <xdr:row>11</xdr:row>
          <xdr:rowOff>47625</xdr:rowOff>
        </xdr:from>
        <xdr:to>
          <xdr:col>48</xdr:col>
          <xdr:colOff>238125</xdr:colOff>
          <xdr:row>11</xdr:row>
          <xdr:rowOff>257175</xdr:rowOff>
        </xdr:to>
        <xdr:sp macro="" textlink="">
          <xdr:nvSpPr>
            <xdr:cNvPr id="31771" name="Drop Down 27" hidden="1">
              <a:extLst>
                <a:ext uri="{63B3BB69-23CF-44E3-9099-C40C66FF867C}">
                  <a14:compatExt spid="_x0000_s31771"/>
                </a:ext>
                <a:ext uri="{FF2B5EF4-FFF2-40B4-BE49-F238E27FC236}">
                  <a16:creationId xmlns:a16="http://schemas.microsoft.com/office/drawing/2014/main" id="{00000000-0008-0000-0D00-00001B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9525</xdr:rowOff>
        </xdr:from>
        <xdr:to>
          <xdr:col>11</xdr:col>
          <xdr:colOff>0</xdr:colOff>
          <xdr:row>13</xdr:row>
          <xdr:rowOff>9525</xdr:rowOff>
        </xdr:to>
        <xdr:sp macro="" textlink="">
          <xdr:nvSpPr>
            <xdr:cNvPr id="31772" name="Group Box 28" hidden="1">
              <a:extLst>
                <a:ext uri="{63B3BB69-23CF-44E3-9099-C40C66FF867C}">
                  <a14:compatExt spid="_x0000_s31772"/>
                </a:ext>
                <a:ext uri="{FF2B5EF4-FFF2-40B4-BE49-F238E27FC236}">
                  <a16:creationId xmlns:a16="http://schemas.microsoft.com/office/drawing/2014/main" id="{00000000-0008-0000-0D00-00001C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9</xdr:row>
          <xdr:rowOff>142875</xdr:rowOff>
        </xdr:from>
        <xdr:to>
          <xdr:col>7</xdr:col>
          <xdr:colOff>695325</xdr:colOff>
          <xdr:row>9</xdr:row>
          <xdr:rowOff>371475</xdr:rowOff>
        </xdr:to>
        <xdr:sp macro="" textlink="">
          <xdr:nvSpPr>
            <xdr:cNvPr id="31773" name="Option Button 29" hidden="1">
              <a:extLst>
                <a:ext uri="{63B3BB69-23CF-44E3-9099-C40C66FF867C}">
                  <a14:compatExt spid="_x0000_s31773"/>
                </a:ext>
                <a:ext uri="{FF2B5EF4-FFF2-40B4-BE49-F238E27FC236}">
                  <a16:creationId xmlns:a16="http://schemas.microsoft.com/office/drawing/2014/main" id="{00000000-0008-0000-0D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10</xdr:row>
          <xdr:rowOff>142875</xdr:rowOff>
        </xdr:from>
        <xdr:to>
          <xdr:col>7</xdr:col>
          <xdr:colOff>657225</xdr:colOff>
          <xdr:row>10</xdr:row>
          <xdr:rowOff>371475</xdr:rowOff>
        </xdr:to>
        <xdr:sp macro="" textlink="">
          <xdr:nvSpPr>
            <xdr:cNvPr id="31774" name="Option Button 30" hidden="1">
              <a:extLst>
                <a:ext uri="{63B3BB69-23CF-44E3-9099-C40C66FF867C}">
                  <a14:compatExt spid="_x0000_s31774"/>
                </a:ext>
                <a:ext uri="{FF2B5EF4-FFF2-40B4-BE49-F238E27FC236}">
                  <a16:creationId xmlns:a16="http://schemas.microsoft.com/office/drawing/2014/main" id="{00000000-0008-0000-0D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11</xdr:row>
          <xdr:rowOff>142875</xdr:rowOff>
        </xdr:from>
        <xdr:to>
          <xdr:col>7</xdr:col>
          <xdr:colOff>666750</xdr:colOff>
          <xdr:row>11</xdr:row>
          <xdr:rowOff>371475</xdr:rowOff>
        </xdr:to>
        <xdr:sp macro="" textlink="">
          <xdr:nvSpPr>
            <xdr:cNvPr id="31775" name="Option Button 31" hidden="1">
              <a:extLst>
                <a:ext uri="{63B3BB69-23CF-44E3-9099-C40C66FF867C}">
                  <a14:compatExt spid="_x0000_s31775"/>
                </a:ext>
                <a:ext uri="{FF2B5EF4-FFF2-40B4-BE49-F238E27FC236}">
                  <a16:creationId xmlns:a16="http://schemas.microsoft.com/office/drawing/2014/main" id="{00000000-0008-0000-0D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12</xdr:row>
          <xdr:rowOff>123825</xdr:rowOff>
        </xdr:from>
        <xdr:to>
          <xdr:col>7</xdr:col>
          <xdr:colOff>695325</xdr:colOff>
          <xdr:row>12</xdr:row>
          <xdr:rowOff>352425</xdr:rowOff>
        </xdr:to>
        <xdr:sp macro="" textlink="">
          <xdr:nvSpPr>
            <xdr:cNvPr id="31776" name="Option Button 32" hidden="1">
              <a:extLst>
                <a:ext uri="{63B3BB69-23CF-44E3-9099-C40C66FF867C}">
                  <a14:compatExt spid="_x0000_s31776"/>
                </a:ext>
                <a:ext uri="{FF2B5EF4-FFF2-40B4-BE49-F238E27FC236}">
                  <a16:creationId xmlns:a16="http://schemas.microsoft.com/office/drawing/2014/main" id="{00000000-0008-0000-0D00-00002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733425</xdr:colOff>
          <xdr:row>44</xdr:row>
          <xdr:rowOff>266700</xdr:rowOff>
        </xdr:from>
        <xdr:to>
          <xdr:col>7</xdr:col>
          <xdr:colOff>1047750</xdr:colOff>
          <xdr:row>44</xdr:row>
          <xdr:rowOff>523875</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D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733425</xdr:colOff>
          <xdr:row>45</xdr:row>
          <xdr:rowOff>257175</xdr:rowOff>
        </xdr:from>
        <xdr:to>
          <xdr:col>7</xdr:col>
          <xdr:colOff>1057275</xdr:colOff>
          <xdr:row>45</xdr:row>
          <xdr:rowOff>523875</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D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714375</xdr:colOff>
          <xdr:row>46</xdr:row>
          <xdr:rowOff>247650</xdr:rowOff>
        </xdr:from>
        <xdr:to>
          <xdr:col>7</xdr:col>
          <xdr:colOff>1028700</xdr:colOff>
          <xdr:row>46</xdr:row>
          <xdr:rowOff>504825</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D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866775</xdr:colOff>
          <xdr:row>44</xdr:row>
          <xdr:rowOff>257175</xdr:rowOff>
        </xdr:from>
        <xdr:to>
          <xdr:col>10</xdr:col>
          <xdr:colOff>1181100</xdr:colOff>
          <xdr:row>44</xdr:row>
          <xdr:rowOff>523875</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D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838200</xdr:colOff>
          <xdr:row>45</xdr:row>
          <xdr:rowOff>266700</xdr:rowOff>
        </xdr:from>
        <xdr:to>
          <xdr:col>10</xdr:col>
          <xdr:colOff>1152525</xdr:colOff>
          <xdr:row>45</xdr:row>
          <xdr:rowOff>523875</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D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828675</xdr:colOff>
          <xdr:row>46</xdr:row>
          <xdr:rowOff>257175</xdr:rowOff>
        </xdr:from>
        <xdr:to>
          <xdr:col>10</xdr:col>
          <xdr:colOff>1143000</xdr:colOff>
          <xdr:row>46</xdr:row>
          <xdr:rowOff>523875</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D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628650</xdr:colOff>
          <xdr:row>49</xdr:row>
          <xdr:rowOff>171450</xdr:rowOff>
        </xdr:from>
        <xdr:to>
          <xdr:col>7</xdr:col>
          <xdr:colOff>942975</xdr:colOff>
          <xdr:row>49</xdr:row>
          <xdr:rowOff>428625</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D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752475</xdr:colOff>
          <xdr:row>49</xdr:row>
          <xdr:rowOff>152400</xdr:rowOff>
        </xdr:from>
        <xdr:to>
          <xdr:col>10</xdr:col>
          <xdr:colOff>1076325</xdr:colOff>
          <xdr:row>49</xdr:row>
          <xdr:rowOff>409575</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D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200025</xdr:colOff>
          <xdr:row>10</xdr:row>
          <xdr:rowOff>114300</xdr:rowOff>
        </xdr:from>
        <xdr:to>
          <xdr:col>6</xdr:col>
          <xdr:colOff>1143000</xdr:colOff>
          <xdr:row>10</xdr:row>
          <xdr:rowOff>314325</xdr:rowOff>
        </xdr:to>
        <xdr:sp macro="" textlink="">
          <xdr:nvSpPr>
            <xdr:cNvPr id="32769" name="Drop Down 1" hidden="1">
              <a:extLst>
                <a:ext uri="{63B3BB69-23CF-44E3-9099-C40C66FF867C}">
                  <a14:compatExt spid="_x0000_s32769"/>
                </a:ext>
                <a:ext uri="{FF2B5EF4-FFF2-40B4-BE49-F238E27FC236}">
                  <a16:creationId xmlns:a16="http://schemas.microsoft.com/office/drawing/2014/main" id="{00000000-0008-0000-0300-00000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12</xdr:row>
          <xdr:rowOff>114300</xdr:rowOff>
        </xdr:from>
        <xdr:to>
          <xdr:col>6</xdr:col>
          <xdr:colOff>1143000</xdr:colOff>
          <xdr:row>12</xdr:row>
          <xdr:rowOff>314325</xdr:rowOff>
        </xdr:to>
        <xdr:sp macro="" textlink="">
          <xdr:nvSpPr>
            <xdr:cNvPr id="32770" name="Drop Down 2" hidden="1">
              <a:extLst>
                <a:ext uri="{63B3BB69-23CF-44E3-9099-C40C66FF867C}">
                  <a14:compatExt spid="_x0000_s32770"/>
                </a:ext>
                <a:ext uri="{FF2B5EF4-FFF2-40B4-BE49-F238E27FC236}">
                  <a16:creationId xmlns:a16="http://schemas.microsoft.com/office/drawing/2014/main" id="{00000000-0008-0000-0300-00000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13</xdr:row>
          <xdr:rowOff>114300</xdr:rowOff>
        </xdr:from>
        <xdr:to>
          <xdr:col>6</xdr:col>
          <xdr:colOff>1143000</xdr:colOff>
          <xdr:row>13</xdr:row>
          <xdr:rowOff>314325</xdr:rowOff>
        </xdr:to>
        <xdr:sp macro="" textlink="">
          <xdr:nvSpPr>
            <xdr:cNvPr id="32771" name="Drop Down 3" hidden="1">
              <a:extLst>
                <a:ext uri="{63B3BB69-23CF-44E3-9099-C40C66FF867C}">
                  <a14:compatExt spid="_x0000_s32771"/>
                </a:ext>
                <a:ext uri="{FF2B5EF4-FFF2-40B4-BE49-F238E27FC236}">
                  <a16:creationId xmlns:a16="http://schemas.microsoft.com/office/drawing/2014/main" id="{00000000-0008-0000-0300-00000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14</xdr:row>
          <xdr:rowOff>114300</xdr:rowOff>
        </xdr:from>
        <xdr:to>
          <xdr:col>6</xdr:col>
          <xdr:colOff>1143000</xdr:colOff>
          <xdr:row>14</xdr:row>
          <xdr:rowOff>314325</xdr:rowOff>
        </xdr:to>
        <xdr:sp macro="" textlink="">
          <xdr:nvSpPr>
            <xdr:cNvPr id="32772" name="Drop Down 4" hidden="1">
              <a:extLst>
                <a:ext uri="{63B3BB69-23CF-44E3-9099-C40C66FF867C}">
                  <a14:compatExt spid="_x0000_s32772"/>
                </a:ext>
                <a:ext uri="{FF2B5EF4-FFF2-40B4-BE49-F238E27FC236}">
                  <a16:creationId xmlns:a16="http://schemas.microsoft.com/office/drawing/2014/main" id="{00000000-0008-0000-0300-00000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15</xdr:row>
          <xdr:rowOff>114300</xdr:rowOff>
        </xdr:from>
        <xdr:to>
          <xdr:col>6</xdr:col>
          <xdr:colOff>1143000</xdr:colOff>
          <xdr:row>15</xdr:row>
          <xdr:rowOff>314325</xdr:rowOff>
        </xdr:to>
        <xdr:sp macro="" textlink="">
          <xdr:nvSpPr>
            <xdr:cNvPr id="32773" name="Drop Down 5" hidden="1">
              <a:extLst>
                <a:ext uri="{63B3BB69-23CF-44E3-9099-C40C66FF867C}">
                  <a14:compatExt spid="_x0000_s32773"/>
                </a:ext>
                <a:ext uri="{FF2B5EF4-FFF2-40B4-BE49-F238E27FC236}">
                  <a16:creationId xmlns:a16="http://schemas.microsoft.com/office/drawing/2014/main" id="{00000000-0008-0000-0300-00000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16</xdr:row>
          <xdr:rowOff>114300</xdr:rowOff>
        </xdr:from>
        <xdr:to>
          <xdr:col>6</xdr:col>
          <xdr:colOff>1143000</xdr:colOff>
          <xdr:row>16</xdr:row>
          <xdr:rowOff>314325</xdr:rowOff>
        </xdr:to>
        <xdr:sp macro="" textlink="">
          <xdr:nvSpPr>
            <xdr:cNvPr id="32774" name="Drop Down 6" hidden="1">
              <a:extLst>
                <a:ext uri="{63B3BB69-23CF-44E3-9099-C40C66FF867C}">
                  <a14:compatExt spid="_x0000_s32774"/>
                </a:ext>
                <a:ext uri="{FF2B5EF4-FFF2-40B4-BE49-F238E27FC236}">
                  <a16:creationId xmlns:a16="http://schemas.microsoft.com/office/drawing/2014/main" id="{00000000-0008-0000-0300-00000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17</xdr:row>
          <xdr:rowOff>114300</xdr:rowOff>
        </xdr:from>
        <xdr:to>
          <xdr:col>6</xdr:col>
          <xdr:colOff>1143000</xdr:colOff>
          <xdr:row>17</xdr:row>
          <xdr:rowOff>314325</xdr:rowOff>
        </xdr:to>
        <xdr:sp macro="" textlink="">
          <xdr:nvSpPr>
            <xdr:cNvPr id="32775" name="Drop Down 7" hidden="1">
              <a:extLst>
                <a:ext uri="{63B3BB69-23CF-44E3-9099-C40C66FF867C}">
                  <a14:compatExt spid="_x0000_s32775"/>
                </a:ext>
                <a:ext uri="{FF2B5EF4-FFF2-40B4-BE49-F238E27FC236}">
                  <a16:creationId xmlns:a16="http://schemas.microsoft.com/office/drawing/2014/main" id="{00000000-0008-0000-0300-00000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18</xdr:row>
          <xdr:rowOff>114300</xdr:rowOff>
        </xdr:from>
        <xdr:to>
          <xdr:col>6</xdr:col>
          <xdr:colOff>1143000</xdr:colOff>
          <xdr:row>18</xdr:row>
          <xdr:rowOff>314325</xdr:rowOff>
        </xdr:to>
        <xdr:sp macro="" textlink="">
          <xdr:nvSpPr>
            <xdr:cNvPr id="32776" name="Drop Down 8" hidden="1">
              <a:extLst>
                <a:ext uri="{63B3BB69-23CF-44E3-9099-C40C66FF867C}">
                  <a14:compatExt spid="_x0000_s32776"/>
                </a:ext>
                <a:ext uri="{FF2B5EF4-FFF2-40B4-BE49-F238E27FC236}">
                  <a16:creationId xmlns:a16="http://schemas.microsoft.com/office/drawing/2014/main" id="{00000000-0008-0000-0300-00000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19</xdr:row>
          <xdr:rowOff>114300</xdr:rowOff>
        </xdr:from>
        <xdr:to>
          <xdr:col>6</xdr:col>
          <xdr:colOff>1143000</xdr:colOff>
          <xdr:row>19</xdr:row>
          <xdr:rowOff>314325</xdr:rowOff>
        </xdr:to>
        <xdr:sp macro="" textlink="">
          <xdr:nvSpPr>
            <xdr:cNvPr id="32777" name="Drop Down 9" hidden="1">
              <a:extLst>
                <a:ext uri="{63B3BB69-23CF-44E3-9099-C40C66FF867C}">
                  <a14:compatExt spid="_x0000_s32777"/>
                </a:ext>
                <a:ext uri="{FF2B5EF4-FFF2-40B4-BE49-F238E27FC236}">
                  <a16:creationId xmlns:a16="http://schemas.microsoft.com/office/drawing/2014/main" id="{00000000-0008-0000-0300-00000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20</xdr:row>
          <xdr:rowOff>114300</xdr:rowOff>
        </xdr:from>
        <xdr:to>
          <xdr:col>6</xdr:col>
          <xdr:colOff>1143000</xdr:colOff>
          <xdr:row>20</xdr:row>
          <xdr:rowOff>314325</xdr:rowOff>
        </xdr:to>
        <xdr:sp macro="" textlink="">
          <xdr:nvSpPr>
            <xdr:cNvPr id="32778" name="Drop Down 10" hidden="1">
              <a:extLst>
                <a:ext uri="{63B3BB69-23CF-44E3-9099-C40C66FF867C}">
                  <a14:compatExt spid="_x0000_s32778"/>
                </a:ext>
                <a:ext uri="{FF2B5EF4-FFF2-40B4-BE49-F238E27FC236}">
                  <a16:creationId xmlns:a16="http://schemas.microsoft.com/office/drawing/2014/main" id="{00000000-0008-0000-0300-00000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xdr:row>
          <xdr:rowOff>114300</xdr:rowOff>
        </xdr:from>
        <xdr:to>
          <xdr:col>6</xdr:col>
          <xdr:colOff>1143000</xdr:colOff>
          <xdr:row>21</xdr:row>
          <xdr:rowOff>314325</xdr:rowOff>
        </xdr:to>
        <xdr:sp macro="" textlink="">
          <xdr:nvSpPr>
            <xdr:cNvPr id="32779" name="Drop Down 11" hidden="1">
              <a:extLst>
                <a:ext uri="{63B3BB69-23CF-44E3-9099-C40C66FF867C}">
                  <a14:compatExt spid="_x0000_s32779"/>
                </a:ext>
                <a:ext uri="{FF2B5EF4-FFF2-40B4-BE49-F238E27FC236}">
                  <a16:creationId xmlns:a16="http://schemas.microsoft.com/office/drawing/2014/main" id="{00000000-0008-0000-0300-00000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22</xdr:row>
          <xdr:rowOff>114300</xdr:rowOff>
        </xdr:from>
        <xdr:to>
          <xdr:col>6</xdr:col>
          <xdr:colOff>1143000</xdr:colOff>
          <xdr:row>22</xdr:row>
          <xdr:rowOff>314325</xdr:rowOff>
        </xdr:to>
        <xdr:sp macro="" textlink="">
          <xdr:nvSpPr>
            <xdr:cNvPr id="32780" name="Drop Down 12" hidden="1">
              <a:extLst>
                <a:ext uri="{63B3BB69-23CF-44E3-9099-C40C66FF867C}">
                  <a14:compatExt spid="_x0000_s32780"/>
                </a:ext>
                <a:ext uri="{FF2B5EF4-FFF2-40B4-BE49-F238E27FC236}">
                  <a16:creationId xmlns:a16="http://schemas.microsoft.com/office/drawing/2014/main" id="{00000000-0008-0000-0300-00000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23</xdr:row>
          <xdr:rowOff>114300</xdr:rowOff>
        </xdr:from>
        <xdr:to>
          <xdr:col>6</xdr:col>
          <xdr:colOff>1143000</xdr:colOff>
          <xdr:row>23</xdr:row>
          <xdr:rowOff>314325</xdr:rowOff>
        </xdr:to>
        <xdr:sp macro="" textlink="">
          <xdr:nvSpPr>
            <xdr:cNvPr id="32781" name="Drop Down 13" hidden="1">
              <a:extLst>
                <a:ext uri="{63B3BB69-23CF-44E3-9099-C40C66FF867C}">
                  <a14:compatExt spid="_x0000_s32781"/>
                </a:ext>
                <a:ext uri="{FF2B5EF4-FFF2-40B4-BE49-F238E27FC236}">
                  <a16:creationId xmlns:a16="http://schemas.microsoft.com/office/drawing/2014/main" id="{00000000-0008-0000-0300-00000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24</xdr:row>
          <xdr:rowOff>114300</xdr:rowOff>
        </xdr:from>
        <xdr:to>
          <xdr:col>6</xdr:col>
          <xdr:colOff>1143000</xdr:colOff>
          <xdr:row>24</xdr:row>
          <xdr:rowOff>314325</xdr:rowOff>
        </xdr:to>
        <xdr:sp macro="" textlink="">
          <xdr:nvSpPr>
            <xdr:cNvPr id="32782" name="Drop Down 14" hidden="1">
              <a:extLst>
                <a:ext uri="{63B3BB69-23CF-44E3-9099-C40C66FF867C}">
                  <a14:compatExt spid="_x0000_s32782"/>
                </a:ext>
                <a:ext uri="{FF2B5EF4-FFF2-40B4-BE49-F238E27FC236}">
                  <a16:creationId xmlns:a16="http://schemas.microsoft.com/office/drawing/2014/main" id="{00000000-0008-0000-0300-00000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25</xdr:row>
          <xdr:rowOff>114300</xdr:rowOff>
        </xdr:from>
        <xdr:to>
          <xdr:col>6</xdr:col>
          <xdr:colOff>1143000</xdr:colOff>
          <xdr:row>25</xdr:row>
          <xdr:rowOff>314325</xdr:rowOff>
        </xdr:to>
        <xdr:sp macro="" textlink="">
          <xdr:nvSpPr>
            <xdr:cNvPr id="32783" name="Drop Down 15" hidden="1">
              <a:extLst>
                <a:ext uri="{63B3BB69-23CF-44E3-9099-C40C66FF867C}">
                  <a14:compatExt spid="_x0000_s32783"/>
                </a:ext>
                <a:ext uri="{FF2B5EF4-FFF2-40B4-BE49-F238E27FC236}">
                  <a16:creationId xmlns:a16="http://schemas.microsoft.com/office/drawing/2014/main" id="{00000000-0008-0000-0300-00000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26</xdr:row>
          <xdr:rowOff>114300</xdr:rowOff>
        </xdr:from>
        <xdr:to>
          <xdr:col>6</xdr:col>
          <xdr:colOff>1143000</xdr:colOff>
          <xdr:row>26</xdr:row>
          <xdr:rowOff>314325</xdr:rowOff>
        </xdr:to>
        <xdr:sp macro="" textlink="">
          <xdr:nvSpPr>
            <xdr:cNvPr id="32784" name="Drop Down 16" hidden="1">
              <a:extLst>
                <a:ext uri="{63B3BB69-23CF-44E3-9099-C40C66FF867C}">
                  <a14:compatExt spid="_x0000_s32784"/>
                </a:ext>
                <a:ext uri="{FF2B5EF4-FFF2-40B4-BE49-F238E27FC236}">
                  <a16:creationId xmlns:a16="http://schemas.microsoft.com/office/drawing/2014/main" id="{00000000-0008-0000-0300-00001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27</xdr:row>
          <xdr:rowOff>114300</xdr:rowOff>
        </xdr:from>
        <xdr:to>
          <xdr:col>6</xdr:col>
          <xdr:colOff>1143000</xdr:colOff>
          <xdr:row>27</xdr:row>
          <xdr:rowOff>314325</xdr:rowOff>
        </xdr:to>
        <xdr:sp macro="" textlink="">
          <xdr:nvSpPr>
            <xdr:cNvPr id="32785" name="Drop Down 17" hidden="1">
              <a:extLst>
                <a:ext uri="{63B3BB69-23CF-44E3-9099-C40C66FF867C}">
                  <a14:compatExt spid="_x0000_s32785"/>
                </a:ext>
                <a:ext uri="{FF2B5EF4-FFF2-40B4-BE49-F238E27FC236}">
                  <a16:creationId xmlns:a16="http://schemas.microsoft.com/office/drawing/2014/main" id="{00000000-0008-0000-0300-00001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28</xdr:row>
          <xdr:rowOff>114300</xdr:rowOff>
        </xdr:from>
        <xdr:to>
          <xdr:col>6</xdr:col>
          <xdr:colOff>1143000</xdr:colOff>
          <xdr:row>28</xdr:row>
          <xdr:rowOff>314325</xdr:rowOff>
        </xdr:to>
        <xdr:sp macro="" textlink="">
          <xdr:nvSpPr>
            <xdr:cNvPr id="32786" name="Drop Down 18" hidden="1">
              <a:extLst>
                <a:ext uri="{63B3BB69-23CF-44E3-9099-C40C66FF867C}">
                  <a14:compatExt spid="_x0000_s32786"/>
                </a:ext>
                <a:ext uri="{FF2B5EF4-FFF2-40B4-BE49-F238E27FC236}">
                  <a16:creationId xmlns:a16="http://schemas.microsoft.com/office/drawing/2014/main" id="{00000000-0008-0000-0300-00001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29</xdr:row>
          <xdr:rowOff>114300</xdr:rowOff>
        </xdr:from>
        <xdr:to>
          <xdr:col>6</xdr:col>
          <xdr:colOff>1143000</xdr:colOff>
          <xdr:row>29</xdr:row>
          <xdr:rowOff>314325</xdr:rowOff>
        </xdr:to>
        <xdr:sp macro="" textlink="">
          <xdr:nvSpPr>
            <xdr:cNvPr id="32787" name="Drop Down 19" hidden="1">
              <a:extLst>
                <a:ext uri="{63B3BB69-23CF-44E3-9099-C40C66FF867C}">
                  <a14:compatExt spid="_x0000_s32787"/>
                </a:ext>
                <a:ext uri="{FF2B5EF4-FFF2-40B4-BE49-F238E27FC236}">
                  <a16:creationId xmlns:a16="http://schemas.microsoft.com/office/drawing/2014/main" id="{00000000-0008-0000-0300-00001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30</xdr:row>
          <xdr:rowOff>114300</xdr:rowOff>
        </xdr:from>
        <xdr:to>
          <xdr:col>6</xdr:col>
          <xdr:colOff>1143000</xdr:colOff>
          <xdr:row>30</xdr:row>
          <xdr:rowOff>314325</xdr:rowOff>
        </xdr:to>
        <xdr:sp macro="" textlink="">
          <xdr:nvSpPr>
            <xdr:cNvPr id="32788" name="Drop Down 20" hidden="1">
              <a:extLst>
                <a:ext uri="{63B3BB69-23CF-44E3-9099-C40C66FF867C}">
                  <a14:compatExt spid="_x0000_s32788"/>
                </a:ext>
                <a:ext uri="{FF2B5EF4-FFF2-40B4-BE49-F238E27FC236}">
                  <a16:creationId xmlns:a16="http://schemas.microsoft.com/office/drawing/2014/main" id="{00000000-0008-0000-0300-00001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31</xdr:row>
          <xdr:rowOff>114300</xdr:rowOff>
        </xdr:from>
        <xdr:to>
          <xdr:col>6</xdr:col>
          <xdr:colOff>1143000</xdr:colOff>
          <xdr:row>31</xdr:row>
          <xdr:rowOff>314325</xdr:rowOff>
        </xdr:to>
        <xdr:sp macro="" textlink="">
          <xdr:nvSpPr>
            <xdr:cNvPr id="32789" name="Drop Down 21" hidden="1">
              <a:extLst>
                <a:ext uri="{63B3BB69-23CF-44E3-9099-C40C66FF867C}">
                  <a14:compatExt spid="_x0000_s32789"/>
                </a:ext>
                <a:ext uri="{FF2B5EF4-FFF2-40B4-BE49-F238E27FC236}">
                  <a16:creationId xmlns:a16="http://schemas.microsoft.com/office/drawing/2014/main" id="{00000000-0008-0000-0300-00001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32</xdr:row>
          <xdr:rowOff>114300</xdr:rowOff>
        </xdr:from>
        <xdr:to>
          <xdr:col>6</xdr:col>
          <xdr:colOff>1143000</xdr:colOff>
          <xdr:row>32</xdr:row>
          <xdr:rowOff>314325</xdr:rowOff>
        </xdr:to>
        <xdr:sp macro="" textlink="">
          <xdr:nvSpPr>
            <xdr:cNvPr id="32790" name="Drop Down 22" hidden="1">
              <a:extLst>
                <a:ext uri="{63B3BB69-23CF-44E3-9099-C40C66FF867C}">
                  <a14:compatExt spid="_x0000_s32790"/>
                </a:ext>
                <a:ext uri="{FF2B5EF4-FFF2-40B4-BE49-F238E27FC236}">
                  <a16:creationId xmlns:a16="http://schemas.microsoft.com/office/drawing/2014/main" id="{00000000-0008-0000-0300-00001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33</xdr:row>
          <xdr:rowOff>114300</xdr:rowOff>
        </xdr:from>
        <xdr:to>
          <xdr:col>6</xdr:col>
          <xdr:colOff>1143000</xdr:colOff>
          <xdr:row>33</xdr:row>
          <xdr:rowOff>314325</xdr:rowOff>
        </xdr:to>
        <xdr:sp macro="" textlink="">
          <xdr:nvSpPr>
            <xdr:cNvPr id="32791" name="Drop Down 23" hidden="1">
              <a:extLst>
                <a:ext uri="{63B3BB69-23CF-44E3-9099-C40C66FF867C}">
                  <a14:compatExt spid="_x0000_s32791"/>
                </a:ext>
                <a:ext uri="{FF2B5EF4-FFF2-40B4-BE49-F238E27FC236}">
                  <a16:creationId xmlns:a16="http://schemas.microsoft.com/office/drawing/2014/main" id="{00000000-0008-0000-0300-00001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34</xdr:row>
          <xdr:rowOff>114300</xdr:rowOff>
        </xdr:from>
        <xdr:to>
          <xdr:col>6</xdr:col>
          <xdr:colOff>1143000</xdr:colOff>
          <xdr:row>34</xdr:row>
          <xdr:rowOff>314325</xdr:rowOff>
        </xdr:to>
        <xdr:sp macro="" textlink="">
          <xdr:nvSpPr>
            <xdr:cNvPr id="32792" name="Drop Down 24" hidden="1">
              <a:extLst>
                <a:ext uri="{63B3BB69-23CF-44E3-9099-C40C66FF867C}">
                  <a14:compatExt spid="_x0000_s32792"/>
                </a:ext>
                <a:ext uri="{FF2B5EF4-FFF2-40B4-BE49-F238E27FC236}">
                  <a16:creationId xmlns:a16="http://schemas.microsoft.com/office/drawing/2014/main" id="{00000000-0008-0000-0300-00001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35</xdr:row>
          <xdr:rowOff>114300</xdr:rowOff>
        </xdr:from>
        <xdr:to>
          <xdr:col>6</xdr:col>
          <xdr:colOff>1143000</xdr:colOff>
          <xdr:row>35</xdr:row>
          <xdr:rowOff>314325</xdr:rowOff>
        </xdr:to>
        <xdr:sp macro="" textlink="">
          <xdr:nvSpPr>
            <xdr:cNvPr id="32793" name="Drop Down 25" hidden="1">
              <a:extLst>
                <a:ext uri="{63B3BB69-23CF-44E3-9099-C40C66FF867C}">
                  <a14:compatExt spid="_x0000_s32793"/>
                </a:ext>
                <a:ext uri="{FF2B5EF4-FFF2-40B4-BE49-F238E27FC236}">
                  <a16:creationId xmlns:a16="http://schemas.microsoft.com/office/drawing/2014/main" id="{00000000-0008-0000-0300-00001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36</xdr:row>
          <xdr:rowOff>114300</xdr:rowOff>
        </xdr:from>
        <xdr:to>
          <xdr:col>6</xdr:col>
          <xdr:colOff>1143000</xdr:colOff>
          <xdr:row>36</xdr:row>
          <xdr:rowOff>314325</xdr:rowOff>
        </xdr:to>
        <xdr:sp macro="" textlink="">
          <xdr:nvSpPr>
            <xdr:cNvPr id="32794" name="Drop Down 26" hidden="1">
              <a:extLst>
                <a:ext uri="{63B3BB69-23CF-44E3-9099-C40C66FF867C}">
                  <a14:compatExt spid="_x0000_s32794"/>
                </a:ext>
                <a:ext uri="{FF2B5EF4-FFF2-40B4-BE49-F238E27FC236}">
                  <a16:creationId xmlns:a16="http://schemas.microsoft.com/office/drawing/2014/main" id="{00000000-0008-0000-0300-00001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37</xdr:row>
          <xdr:rowOff>114300</xdr:rowOff>
        </xdr:from>
        <xdr:to>
          <xdr:col>6</xdr:col>
          <xdr:colOff>1143000</xdr:colOff>
          <xdr:row>37</xdr:row>
          <xdr:rowOff>314325</xdr:rowOff>
        </xdr:to>
        <xdr:sp macro="" textlink="">
          <xdr:nvSpPr>
            <xdr:cNvPr id="32795" name="Drop Down 27" hidden="1">
              <a:extLst>
                <a:ext uri="{63B3BB69-23CF-44E3-9099-C40C66FF867C}">
                  <a14:compatExt spid="_x0000_s32795"/>
                </a:ext>
                <a:ext uri="{FF2B5EF4-FFF2-40B4-BE49-F238E27FC236}">
                  <a16:creationId xmlns:a16="http://schemas.microsoft.com/office/drawing/2014/main" id="{00000000-0008-0000-0300-00001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38</xdr:row>
          <xdr:rowOff>114300</xdr:rowOff>
        </xdr:from>
        <xdr:to>
          <xdr:col>6</xdr:col>
          <xdr:colOff>1143000</xdr:colOff>
          <xdr:row>38</xdr:row>
          <xdr:rowOff>314325</xdr:rowOff>
        </xdr:to>
        <xdr:sp macro="" textlink="">
          <xdr:nvSpPr>
            <xdr:cNvPr id="32796" name="Drop Down 28" hidden="1">
              <a:extLst>
                <a:ext uri="{63B3BB69-23CF-44E3-9099-C40C66FF867C}">
                  <a14:compatExt spid="_x0000_s32796"/>
                </a:ext>
                <a:ext uri="{FF2B5EF4-FFF2-40B4-BE49-F238E27FC236}">
                  <a16:creationId xmlns:a16="http://schemas.microsoft.com/office/drawing/2014/main" id="{00000000-0008-0000-0300-00001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39</xdr:row>
          <xdr:rowOff>114300</xdr:rowOff>
        </xdr:from>
        <xdr:to>
          <xdr:col>6</xdr:col>
          <xdr:colOff>1143000</xdr:colOff>
          <xdr:row>39</xdr:row>
          <xdr:rowOff>314325</xdr:rowOff>
        </xdr:to>
        <xdr:sp macro="" textlink="">
          <xdr:nvSpPr>
            <xdr:cNvPr id="32797" name="Drop Down 29" hidden="1">
              <a:extLst>
                <a:ext uri="{63B3BB69-23CF-44E3-9099-C40C66FF867C}">
                  <a14:compatExt spid="_x0000_s32797"/>
                </a:ext>
                <a:ext uri="{FF2B5EF4-FFF2-40B4-BE49-F238E27FC236}">
                  <a16:creationId xmlns:a16="http://schemas.microsoft.com/office/drawing/2014/main" id="{00000000-0008-0000-0300-00001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40</xdr:row>
          <xdr:rowOff>114300</xdr:rowOff>
        </xdr:from>
        <xdr:to>
          <xdr:col>6</xdr:col>
          <xdr:colOff>1143000</xdr:colOff>
          <xdr:row>40</xdr:row>
          <xdr:rowOff>314325</xdr:rowOff>
        </xdr:to>
        <xdr:sp macro="" textlink="">
          <xdr:nvSpPr>
            <xdr:cNvPr id="32798" name="Drop Down 30" hidden="1">
              <a:extLst>
                <a:ext uri="{63B3BB69-23CF-44E3-9099-C40C66FF867C}">
                  <a14:compatExt spid="_x0000_s32798"/>
                </a:ext>
                <a:ext uri="{FF2B5EF4-FFF2-40B4-BE49-F238E27FC236}">
                  <a16:creationId xmlns:a16="http://schemas.microsoft.com/office/drawing/2014/main" id="{00000000-0008-0000-0300-00001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41</xdr:row>
          <xdr:rowOff>114300</xdr:rowOff>
        </xdr:from>
        <xdr:to>
          <xdr:col>6</xdr:col>
          <xdr:colOff>1143000</xdr:colOff>
          <xdr:row>41</xdr:row>
          <xdr:rowOff>314325</xdr:rowOff>
        </xdr:to>
        <xdr:sp macro="" textlink="">
          <xdr:nvSpPr>
            <xdr:cNvPr id="32799" name="Drop Down 31" hidden="1">
              <a:extLst>
                <a:ext uri="{63B3BB69-23CF-44E3-9099-C40C66FF867C}">
                  <a14:compatExt spid="_x0000_s32799"/>
                </a:ext>
                <a:ext uri="{FF2B5EF4-FFF2-40B4-BE49-F238E27FC236}">
                  <a16:creationId xmlns:a16="http://schemas.microsoft.com/office/drawing/2014/main" id="{00000000-0008-0000-0300-00001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42</xdr:row>
          <xdr:rowOff>114300</xdr:rowOff>
        </xdr:from>
        <xdr:to>
          <xdr:col>6</xdr:col>
          <xdr:colOff>1143000</xdr:colOff>
          <xdr:row>42</xdr:row>
          <xdr:rowOff>314325</xdr:rowOff>
        </xdr:to>
        <xdr:sp macro="" textlink="">
          <xdr:nvSpPr>
            <xdr:cNvPr id="32800" name="Drop Down 32" hidden="1">
              <a:extLst>
                <a:ext uri="{63B3BB69-23CF-44E3-9099-C40C66FF867C}">
                  <a14:compatExt spid="_x0000_s32800"/>
                </a:ext>
                <a:ext uri="{FF2B5EF4-FFF2-40B4-BE49-F238E27FC236}">
                  <a16:creationId xmlns:a16="http://schemas.microsoft.com/office/drawing/2014/main" id="{00000000-0008-0000-0300-00002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43</xdr:row>
          <xdr:rowOff>114300</xdr:rowOff>
        </xdr:from>
        <xdr:to>
          <xdr:col>6</xdr:col>
          <xdr:colOff>1143000</xdr:colOff>
          <xdr:row>43</xdr:row>
          <xdr:rowOff>314325</xdr:rowOff>
        </xdr:to>
        <xdr:sp macro="" textlink="">
          <xdr:nvSpPr>
            <xdr:cNvPr id="32801" name="Drop Down 33" hidden="1">
              <a:extLst>
                <a:ext uri="{63B3BB69-23CF-44E3-9099-C40C66FF867C}">
                  <a14:compatExt spid="_x0000_s32801"/>
                </a:ext>
                <a:ext uri="{FF2B5EF4-FFF2-40B4-BE49-F238E27FC236}">
                  <a16:creationId xmlns:a16="http://schemas.microsoft.com/office/drawing/2014/main" id="{00000000-0008-0000-0300-00002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44</xdr:row>
          <xdr:rowOff>114300</xdr:rowOff>
        </xdr:from>
        <xdr:to>
          <xdr:col>6</xdr:col>
          <xdr:colOff>1143000</xdr:colOff>
          <xdr:row>44</xdr:row>
          <xdr:rowOff>314325</xdr:rowOff>
        </xdr:to>
        <xdr:sp macro="" textlink="">
          <xdr:nvSpPr>
            <xdr:cNvPr id="32802" name="Drop Down 34" hidden="1">
              <a:extLst>
                <a:ext uri="{63B3BB69-23CF-44E3-9099-C40C66FF867C}">
                  <a14:compatExt spid="_x0000_s32802"/>
                </a:ext>
                <a:ext uri="{FF2B5EF4-FFF2-40B4-BE49-F238E27FC236}">
                  <a16:creationId xmlns:a16="http://schemas.microsoft.com/office/drawing/2014/main" id="{00000000-0008-0000-0300-00002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45</xdr:row>
          <xdr:rowOff>114300</xdr:rowOff>
        </xdr:from>
        <xdr:to>
          <xdr:col>6</xdr:col>
          <xdr:colOff>1143000</xdr:colOff>
          <xdr:row>45</xdr:row>
          <xdr:rowOff>314325</xdr:rowOff>
        </xdr:to>
        <xdr:sp macro="" textlink="">
          <xdr:nvSpPr>
            <xdr:cNvPr id="32803" name="Drop Down 35" hidden="1">
              <a:extLst>
                <a:ext uri="{63B3BB69-23CF-44E3-9099-C40C66FF867C}">
                  <a14:compatExt spid="_x0000_s32803"/>
                </a:ext>
                <a:ext uri="{FF2B5EF4-FFF2-40B4-BE49-F238E27FC236}">
                  <a16:creationId xmlns:a16="http://schemas.microsoft.com/office/drawing/2014/main" id="{00000000-0008-0000-0300-00002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46</xdr:row>
          <xdr:rowOff>114300</xdr:rowOff>
        </xdr:from>
        <xdr:to>
          <xdr:col>6</xdr:col>
          <xdr:colOff>1143000</xdr:colOff>
          <xdr:row>46</xdr:row>
          <xdr:rowOff>314325</xdr:rowOff>
        </xdr:to>
        <xdr:sp macro="" textlink="">
          <xdr:nvSpPr>
            <xdr:cNvPr id="32804" name="Drop Down 36" hidden="1">
              <a:extLst>
                <a:ext uri="{63B3BB69-23CF-44E3-9099-C40C66FF867C}">
                  <a14:compatExt spid="_x0000_s32804"/>
                </a:ext>
                <a:ext uri="{FF2B5EF4-FFF2-40B4-BE49-F238E27FC236}">
                  <a16:creationId xmlns:a16="http://schemas.microsoft.com/office/drawing/2014/main" id="{00000000-0008-0000-0300-00002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47</xdr:row>
          <xdr:rowOff>114300</xdr:rowOff>
        </xdr:from>
        <xdr:to>
          <xdr:col>6</xdr:col>
          <xdr:colOff>1143000</xdr:colOff>
          <xdr:row>47</xdr:row>
          <xdr:rowOff>314325</xdr:rowOff>
        </xdr:to>
        <xdr:sp macro="" textlink="">
          <xdr:nvSpPr>
            <xdr:cNvPr id="32805" name="Drop Down 37" hidden="1">
              <a:extLst>
                <a:ext uri="{63B3BB69-23CF-44E3-9099-C40C66FF867C}">
                  <a14:compatExt spid="_x0000_s32805"/>
                </a:ext>
                <a:ext uri="{FF2B5EF4-FFF2-40B4-BE49-F238E27FC236}">
                  <a16:creationId xmlns:a16="http://schemas.microsoft.com/office/drawing/2014/main" id="{00000000-0008-0000-0300-00002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48</xdr:row>
          <xdr:rowOff>114300</xdr:rowOff>
        </xdr:from>
        <xdr:to>
          <xdr:col>6</xdr:col>
          <xdr:colOff>1143000</xdr:colOff>
          <xdr:row>48</xdr:row>
          <xdr:rowOff>314325</xdr:rowOff>
        </xdr:to>
        <xdr:sp macro="" textlink="">
          <xdr:nvSpPr>
            <xdr:cNvPr id="32806" name="Drop Down 38" hidden="1">
              <a:extLst>
                <a:ext uri="{63B3BB69-23CF-44E3-9099-C40C66FF867C}">
                  <a14:compatExt spid="_x0000_s32806"/>
                </a:ext>
                <a:ext uri="{FF2B5EF4-FFF2-40B4-BE49-F238E27FC236}">
                  <a16:creationId xmlns:a16="http://schemas.microsoft.com/office/drawing/2014/main" id="{00000000-0008-0000-0300-00002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49</xdr:row>
          <xdr:rowOff>114300</xdr:rowOff>
        </xdr:from>
        <xdr:to>
          <xdr:col>6</xdr:col>
          <xdr:colOff>1143000</xdr:colOff>
          <xdr:row>49</xdr:row>
          <xdr:rowOff>314325</xdr:rowOff>
        </xdr:to>
        <xdr:sp macro="" textlink="">
          <xdr:nvSpPr>
            <xdr:cNvPr id="32807" name="Drop Down 39" hidden="1">
              <a:extLst>
                <a:ext uri="{63B3BB69-23CF-44E3-9099-C40C66FF867C}">
                  <a14:compatExt spid="_x0000_s32807"/>
                </a:ext>
                <a:ext uri="{FF2B5EF4-FFF2-40B4-BE49-F238E27FC236}">
                  <a16:creationId xmlns:a16="http://schemas.microsoft.com/office/drawing/2014/main" id="{00000000-0008-0000-0300-00002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50</xdr:row>
          <xdr:rowOff>114300</xdr:rowOff>
        </xdr:from>
        <xdr:to>
          <xdr:col>6</xdr:col>
          <xdr:colOff>1143000</xdr:colOff>
          <xdr:row>50</xdr:row>
          <xdr:rowOff>314325</xdr:rowOff>
        </xdr:to>
        <xdr:sp macro="" textlink="">
          <xdr:nvSpPr>
            <xdr:cNvPr id="32808" name="Drop Down 40" hidden="1">
              <a:extLst>
                <a:ext uri="{63B3BB69-23CF-44E3-9099-C40C66FF867C}">
                  <a14:compatExt spid="_x0000_s32808"/>
                </a:ext>
                <a:ext uri="{FF2B5EF4-FFF2-40B4-BE49-F238E27FC236}">
                  <a16:creationId xmlns:a16="http://schemas.microsoft.com/office/drawing/2014/main" id="{00000000-0008-0000-0300-00002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51</xdr:row>
          <xdr:rowOff>114300</xdr:rowOff>
        </xdr:from>
        <xdr:to>
          <xdr:col>6</xdr:col>
          <xdr:colOff>1143000</xdr:colOff>
          <xdr:row>51</xdr:row>
          <xdr:rowOff>314325</xdr:rowOff>
        </xdr:to>
        <xdr:sp macro="" textlink="">
          <xdr:nvSpPr>
            <xdr:cNvPr id="32809" name="Drop Down 41" hidden="1">
              <a:extLst>
                <a:ext uri="{63B3BB69-23CF-44E3-9099-C40C66FF867C}">
                  <a14:compatExt spid="_x0000_s32809"/>
                </a:ext>
                <a:ext uri="{FF2B5EF4-FFF2-40B4-BE49-F238E27FC236}">
                  <a16:creationId xmlns:a16="http://schemas.microsoft.com/office/drawing/2014/main" id="{00000000-0008-0000-0300-00002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52</xdr:row>
          <xdr:rowOff>114300</xdr:rowOff>
        </xdr:from>
        <xdr:to>
          <xdr:col>6</xdr:col>
          <xdr:colOff>1143000</xdr:colOff>
          <xdr:row>52</xdr:row>
          <xdr:rowOff>314325</xdr:rowOff>
        </xdr:to>
        <xdr:sp macro="" textlink="">
          <xdr:nvSpPr>
            <xdr:cNvPr id="32810" name="Drop Down 42" hidden="1">
              <a:extLst>
                <a:ext uri="{63B3BB69-23CF-44E3-9099-C40C66FF867C}">
                  <a14:compatExt spid="_x0000_s32810"/>
                </a:ext>
                <a:ext uri="{FF2B5EF4-FFF2-40B4-BE49-F238E27FC236}">
                  <a16:creationId xmlns:a16="http://schemas.microsoft.com/office/drawing/2014/main" id="{00000000-0008-0000-0300-00002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53</xdr:row>
          <xdr:rowOff>114300</xdr:rowOff>
        </xdr:from>
        <xdr:to>
          <xdr:col>6</xdr:col>
          <xdr:colOff>1143000</xdr:colOff>
          <xdr:row>53</xdr:row>
          <xdr:rowOff>314325</xdr:rowOff>
        </xdr:to>
        <xdr:sp macro="" textlink="">
          <xdr:nvSpPr>
            <xdr:cNvPr id="32811" name="Drop Down 43" hidden="1">
              <a:extLst>
                <a:ext uri="{63B3BB69-23CF-44E3-9099-C40C66FF867C}">
                  <a14:compatExt spid="_x0000_s32811"/>
                </a:ext>
                <a:ext uri="{FF2B5EF4-FFF2-40B4-BE49-F238E27FC236}">
                  <a16:creationId xmlns:a16="http://schemas.microsoft.com/office/drawing/2014/main" id="{00000000-0008-0000-0300-00002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54</xdr:row>
          <xdr:rowOff>114300</xdr:rowOff>
        </xdr:from>
        <xdr:to>
          <xdr:col>6</xdr:col>
          <xdr:colOff>1143000</xdr:colOff>
          <xdr:row>54</xdr:row>
          <xdr:rowOff>314325</xdr:rowOff>
        </xdr:to>
        <xdr:sp macro="" textlink="">
          <xdr:nvSpPr>
            <xdr:cNvPr id="32812" name="Drop Down 44" hidden="1">
              <a:extLst>
                <a:ext uri="{63B3BB69-23CF-44E3-9099-C40C66FF867C}">
                  <a14:compatExt spid="_x0000_s32812"/>
                </a:ext>
                <a:ext uri="{FF2B5EF4-FFF2-40B4-BE49-F238E27FC236}">
                  <a16:creationId xmlns:a16="http://schemas.microsoft.com/office/drawing/2014/main" id="{00000000-0008-0000-0300-00002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55</xdr:row>
          <xdr:rowOff>114300</xdr:rowOff>
        </xdr:from>
        <xdr:to>
          <xdr:col>6</xdr:col>
          <xdr:colOff>1143000</xdr:colOff>
          <xdr:row>55</xdr:row>
          <xdr:rowOff>314325</xdr:rowOff>
        </xdr:to>
        <xdr:sp macro="" textlink="">
          <xdr:nvSpPr>
            <xdr:cNvPr id="32813" name="Drop Down 45" hidden="1">
              <a:extLst>
                <a:ext uri="{63B3BB69-23CF-44E3-9099-C40C66FF867C}">
                  <a14:compatExt spid="_x0000_s32813"/>
                </a:ext>
                <a:ext uri="{FF2B5EF4-FFF2-40B4-BE49-F238E27FC236}">
                  <a16:creationId xmlns:a16="http://schemas.microsoft.com/office/drawing/2014/main" id="{00000000-0008-0000-0300-00002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56</xdr:row>
          <xdr:rowOff>114300</xdr:rowOff>
        </xdr:from>
        <xdr:to>
          <xdr:col>6</xdr:col>
          <xdr:colOff>1143000</xdr:colOff>
          <xdr:row>56</xdr:row>
          <xdr:rowOff>314325</xdr:rowOff>
        </xdr:to>
        <xdr:sp macro="" textlink="">
          <xdr:nvSpPr>
            <xdr:cNvPr id="32814" name="Drop Down 46" hidden="1">
              <a:extLst>
                <a:ext uri="{63B3BB69-23CF-44E3-9099-C40C66FF867C}">
                  <a14:compatExt spid="_x0000_s32814"/>
                </a:ext>
                <a:ext uri="{FF2B5EF4-FFF2-40B4-BE49-F238E27FC236}">
                  <a16:creationId xmlns:a16="http://schemas.microsoft.com/office/drawing/2014/main" id="{00000000-0008-0000-0300-00002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57</xdr:row>
          <xdr:rowOff>114300</xdr:rowOff>
        </xdr:from>
        <xdr:to>
          <xdr:col>6</xdr:col>
          <xdr:colOff>1143000</xdr:colOff>
          <xdr:row>57</xdr:row>
          <xdr:rowOff>314325</xdr:rowOff>
        </xdr:to>
        <xdr:sp macro="" textlink="">
          <xdr:nvSpPr>
            <xdr:cNvPr id="32815" name="Drop Down 47" hidden="1">
              <a:extLst>
                <a:ext uri="{63B3BB69-23CF-44E3-9099-C40C66FF867C}">
                  <a14:compatExt spid="_x0000_s32815"/>
                </a:ext>
                <a:ext uri="{FF2B5EF4-FFF2-40B4-BE49-F238E27FC236}">
                  <a16:creationId xmlns:a16="http://schemas.microsoft.com/office/drawing/2014/main" id="{00000000-0008-0000-0300-00002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58</xdr:row>
          <xdr:rowOff>114300</xdr:rowOff>
        </xdr:from>
        <xdr:to>
          <xdr:col>6</xdr:col>
          <xdr:colOff>1143000</xdr:colOff>
          <xdr:row>58</xdr:row>
          <xdr:rowOff>314325</xdr:rowOff>
        </xdr:to>
        <xdr:sp macro="" textlink="">
          <xdr:nvSpPr>
            <xdr:cNvPr id="32816" name="Drop Down 48" hidden="1">
              <a:extLst>
                <a:ext uri="{63B3BB69-23CF-44E3-9099-C40C66FF867C}">
                  <a14:compatExt spid="_x0000_s32816"/>
                </a:ext>
                <a:ext uri="{FF2B5EF4-FFF2-40B4-BE49-F238E27FC236}">
                  <a16:creationId xmlns:a16="http://schemas.microsoft.com/office/drawing/2014/main" id="{00000000-0008-0000-0300-00003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59</xdr:row>
          <xdr:rowOff>114300</xdr:rowOff>
        </xdr:from>
        <xdr:to>
          <xdr:col>6</xdr:col>
          <xdr:colOff>1143000</xdr:colOff>
          <xdr:row>59</xdr:row>
          <xdr:rowOff>314325</xdr:rowOff>
        </xdr:to>
        <xdr:sp macro="" textlink="">
          <xdr:nvSpPr>
            <xdr:cNvPr id="32817" name="Drop Down 49" hidden="1">
              <a:extLst>
                <a:ext uri="{63B3BB69-23CF-44E3-9099-C40C66FF867C}">
                  <a14:compatExt spid="_x0000_s32817"/>
                </a:ext>
                <a:ext uri="{FF2B5EF4-FFF2-40B4-BE49-F238E27FC236}">
                  <a16:creationId xmlns:a16="http://schemas.microsoft.com/office/drawing/2014/main" id="{00000000-0008-0000-0300-00003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60</xdr:row>
          <xdr:rowOff>114300</xdr:rowOff>
        </xdr:from>
        <xdr:to>
          <xdr:col>6</xdr:col>
          <xdr:colOff>1143000</xdr:colOff>
          <xdr:row>60</xdr:row>
          <xdr:rowOff>314325</xdr:rowOff>
        </xdr:to>
        <xdr:sp macro="" textlink="">
          <xdr:nvSpPr>
            <xdr:cNvPr id="32818" name="Drop Down 50" hidden="1">
              <a:extLst>
                <a:ext uri="{63B3BB69-23CF-44E3-9099-C40C66FF867C}">
                  <a14:compatExt spid="_x0000_s32818"/>
                </a:ext>
                <a:ext uri="{FF2B5EF4-FFF2-40B4-BE49-F238E27FC236}">
                  <a16:creationId xmlns:a16="http://schemas.microsoft.com/office/drawing/2014/main" id="{00000000-0008-0000-0300-00003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10</xdr:row>
          <xdr:rowOff>114300</xdr:rowOff>
        </xdr:from>
        <xdr:to>
          <xdr:col>12</xdr:col>
          <xdr:colOff>1143000</xdr:colOff>
          <xdr:row>10</xdr:row>
          <xdr:rowOff>314325</xdr:rowOff>
        </xdr:to>
        <xdr:sp macro="" textlink="">
          <xdr:nvSpPr>
            <xdr:cNvPr id="32819" name="Drop Down 51" hidden="1">
              <a:extLst>
                <a:ext uri="{63B3BB69-23CF-44E3-9099-C40C66FF867C}">
                  <a14:compatExt spid="_x0000_s32819"/>
                </a:ext>
                <a:ext uri="{FF2B5EF4-FFF2-40B4-BE49-F238E27FC236}">
                  <a16:creationId xmlns:a16="http://schemas.microsoft.com/office/drawing/2014/main" id="{00000000-0008-0000-0300-00003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12</xdr:row>
          <xdr:rowOff>114300</xdr:rowOff>
        </xdr:from>
        <xdr:to>
          <xdr:col>12</xdr:col>
          <xdr:colOff>1143000</xdr:colOff>
          <xdr:row>12</xdr:row>
          <xdr:rowOff>314325</xdr:rowOff>
        </xdr:to>
        <xdr:sp macro="" textlink="">
          <xdr:nvSpPr>
            <xdr:cNvPr id="32820" name="Drop Down 52" hidden="1">
              <a:extLst>
                <a:ext uri="{63B3BB69-23CF-44E3-9099-C40C66FF867C}">
                  <a14:compatExt spid="_x0000_s32820"/>
                </a:ext>
                <a:ext uri="{FF2B5EF4-FFF2-40B4-BE49-F238E27FC236}">
                  <a16:creationId xmlns:a16="http://schemas.microsoft.com/office/drawing/2014/main" id="{00000000-0008-0000-0300-00003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13</xdr:row>
          <xdr:rowOff>114300</xdr:rowOff>
        </xdr:from>
        <xdr:to>
          <xdr:col>12</xdr:col>
          <xdr:colOff>1143000</xdr:colOff>
          <xdr:row>13</xdr:row>
          <xdr:rowOff>314325</xdr:rowOff>
        </xdr:to>
        <xdr:sp macro="" textlink="">
          <xdr:nvSpPr>
            <xdr:cNvPr id="32821" name="Drop Down 53" hidden="1">
              <a:extLst>
                <a:ext uri="{63B3BB69-23CF-44E3-9099-C40C66FF867C}">
                  <a14:compatExt spid="_x0000_s32821"/>
                </a:ext>
                <a:ext uri="{FF2B5EF4-FFF2-40B4-BE49-F238E27FC236}">
                  <a16:creationId xmlns:a16="http://schemas.microsoft.com/office/drawing/2014/main" id="{00000000-0008-0000-0300-00003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14</xdr:row>
          <xdr:rowOff>114300</xdr:rowOff>
        </xdr:from>
        <xdr:to>
          <xdr:col>12</xdr:col>
          <xdr:colOff>1143000</xdr:colOff>
          <xdr:row>14</xdr:row>
          <xdr:rowOff>314325</xdr:rowOff>
        </xdr:to>
        <xdr:sp macro="" textlink="">
          <xdr:nvSpPr>
            <xdr:cNvPr id="32822" name="Drop Down 54" hidden="1">
              <a:extLst>
                <a:ext uri="{63B3BB69-23CF-44E3-9099-C40C66FF867C}">
                  <a14:compatExt spid="_x0000_s32822"/>
                </a:ext>
                <a:ext uri="{FF2B5EF4-FFF2-40B4-BE49-F238E27FC236}">
                  <a16:creationId xmlns:a16="http://schemas.microsoft.com/office/drawing/2014/main" id="{00000000-0008-0000-0300-00003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15</xdr:row>
          <xdr:rowOff>114300</xdr:rowOff>
        </xdr:from>
        <xdr:to>
          <xdr:col>12</xdr:col>
          <xdr:colOff>1143000</xdr:colOff>
          <xdr:row>15</xdr:row>
          <xdr:rowOff>314325</xdr:rowOff>
        </xdr:to>
        <xdr:sp macro="" textlink="">
          <xdr:nvSpPr>
            <xdr:cNvPr id="32823" name="Drop Down 55" hidden="1">
              <a:extLst>
                <a:ext uri="{63B3BB69-23CF-44E3-9099-C40C66FF867C}">
                  <a14:compatExt spid="_x0000_s32823"/>
                </a:ext>
                <a:ext uri="{FF2B5EF4-FFF2-40B4-BE49-F238E27FC236}">
                  <a16:creationId xmlns:a16="http://schemas.microsoft.com/office/drawing/2014/main" id="{00000000-0008-0000-0300-00003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16</xdr:row>
          <xdr:rowOff>114300</xdr:rowOff>
        </xdr:from>
        <xdr:to>
          <xdr:col>12</xdr:col>
          <xdr:colOff>1143000</xdr:colOff>
          <xdr:row>16</xdr:row>
          <xdr:rowOff>314325</xdr:rowOff>
        </xdr:to>
        <xdr:sp macro="" textlink="">
          <xdr:nvSpPr>
            <xdr:cNvPr id="32824" name="Drop Down 56" hidden="1">
              <a:extLst>
                <a:ext uri="{63B3BB69-23CF-44E3-9099-C40C66FF867C}">
                  <a14:compatExt spid="_x0000_s32824"/>
                </a:ext>
                <a:ext uri="{FF2B5EF4-FFF2-40B4-BE49-F238E27FC236}">
                  <a16:creationId xmlns:a16="http://schemas.microsoft.com/office/drawing/2014/main" id="{00000000-0008-0000-0300-00003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17</xdr:row>
          <xdr:rowOff>114300</xdr:rowOff>
        </xdr:from>
        <xdr:to>
          <xdr:col>12</xdr:col>
          <xdr:colOff>1143000</xdr:colOff>
          <xdr:row>17</xdr:row>
          <xdr:rowOff>314325</xdr:rowOff>
        </xdr:to>
        <xdr:sp macro="" textlink="">
          <xdr:nvSpPr>
            <xdr:cNvPr id="32825" name="Drop Down 57" hidden="1">
              <a:extLst>
                <a:ext uri="{63B3BB69-23CF-44E3-9099-C40C66FF867C}">
                  <a14:compatExt spid="_x0000_s32825"/>
                </a:ext>
                <a:ext uri="{FF2B5EF4-FFF2-40B4-BE49-F238E27FC236}">
                  <a16:creationId xmlns:a16="http://schemas.microsoft.com/office/drawing/2014/main" id="{00000000-0008-0000-0300-00003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18</xdr:row>
          <xdr:rowOff>114300</xdr:rowOff>
        </xdr:from>
        <xdr:to>
          <xdr:col>12</xdr:col>
          <xdr:colOff>1143000</xdr:colOff>
          <xdr:row>18</xdr:row>
          <xdr:rowOff>314325</xdr:rowOff>
        </xdr:to>
        <xdr:sp macro="" textlink="">
          <xdr:nvSpPr>
            <xdr:cNvPr id="32826" name="Drop Down 58" hidden="1">
              <a:extLst>
                <a:ext uri="{63B3BB69-23CF-44E3-9099-C40C66FF867C}">
                  <a14:compatExt spid="_x0000_s32826"/>
                </a:ext>
                <a:ext uri="{FF2B5EF4-FFF2-40B4-BE49-F238E27FC236}">
                  <a16:creationId xmlns:a16="http://schemas.microsoft.com/office/drawing/2014/main" id="{00000000-0008-0000-0300-00003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19</xdr:row>
          <xdr:rowOff>114300</xdr:rowOff>
        </xdr:from>
        <xdr:to>
          <xdr:col>12</xdr:col>
          <xdr:colOff>1143000</xdr:colOff>
          <xdr:row>19</xdr:row>
          <xdr:rowOff>314325</xdr:rowOff>
        </xdr:to>
        <xdr:sp macro="" textlink="">
          <xdr:nvSpPr>
            <xdr:cNvPr id="32827" name="Drop Down 59" hidden="1">
              <a:extLst>
                <a:ext uri="{63B3BB69-23CF-44E3-9099-C40C66FF867C}">
                  <a14:compatExt spid="_x0000_s32827"/>
                </a:ext>
                <a:ext uri="{FF2B5EF4-FFF2-40B4-BE49-F238E27FC236}">
                  <a16:creationId xmlns:a16="http://schemas.microsoft.com/office/drawing/2014/main" id="{00000000-0008-0000-0300-00003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20</xdr:row>
          <xdr:rowOff>114300</xdr:rowOff>
        </xdr:from>
        <xdr:to>
          <xdr:col>12</xdr:col>
          <xdr:colOff>1143000</xdr:colOff>
          <xdr:row>20</xdr:row>
          <xdr:rowOff>314325</xdr:rowOff>
        </xdr:to>
        <xdr:sp macro="" textlink="">
          <xdr:nvSpPr>
            <xdr:cNvPr id="32828" name="Drop Down 60" hidden="1">
              <a:extLst>
                <a:ext uri="{63B3BB69-23CF-44E3-9099-C40C66FF867C}">
                  <a14:compatExt spid="_x0000_s32828"/>
                </a:ext>
                <a:ext uri="{FF2B5EF4-FFF2-40B4-BE49-F238E27FC236}">
                  <a16:creationId xmlns:a16="http://schemas.microsoft.com/office/drawing/2014/main" id="{00000000-0008-0000-0300-00003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21</xdr:row>
          <xdr:rowOff>114300</xdr:rowOff>
        </xdr:from>
        <xdr:to>
          <xdr:col>12</xdr:col>
          <xdr:colOff>1143000</xdr:colOff>
          <xdr:row>21</xdr:row>
          <xdr:rowOff>314325</xdr:rowOff>
        </xdr:to>
        <xdr:sp macro="" textlink="">
          <xdr:nvSpPr>
            <xdr:cNvPr id="32829" name="Drop Down 61" hidden="1">
              <a:extLst>
                <a:ext uri="{63B3BB69-23CF-44E3-9099-C40C66FF867C}">
                  <a14:compatExt spid="_x0000_s32829"/>
                </a:ext>
                <a:ext uri="{FF2B5EF4-FFF2-40B4-BE49-F238E27FC236}">
                  <a16:creationId xmlns:a16="http://schemas.microsoft.com/office/drawing/2014/main" id="{00000000-0008-0000-0300-00003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22</xdr:row>
          <xdr:rowOff>114300</xdr:rowOff>
        </xdr:from>
        <xdr:to>
          <xdr:col>12</xdr:col>
          <xdr:colOff>1143000</xdr:colOff>
          <xdr:row>22</xdr:row>
          <xdr:rowOff>314325</xdr:rowOff>
        </xdr:to>
        <xdr:sp macro="" textlink="">
          <xdr:nvSpPr>
            <xdr:cNvPr id="32830" name="Drop Down 62" hidden="1">
              <a:extLst>
                <a:ext uri="{63B3BB69-23CF-44E3-9099-C40C66FF867C}">
                  <a14:compatExt spid="_x0000_s32830"/>
                </a:ext>
                <a:ext uri="{FF2B5EF4-FFF2-40B4-BE49-F238E27FC236}">
                  <a16:creationId xmlns:a16="http://schemas.microsoft.com/office/drawing/2014/main" id="{00000000-0008-0000-0300-00003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23</xdr:row>
          <xdr:rowOff>114300</xdr:rowOff>
        </xdr:from>
        <xdr:to>
          <xdr:col>12</xdr:col>
          <xdr:colOff>1143000</xdr:colOff>
          <xdr:row>23</xdr:row>
          <xdr:rowOff>314325</xdr:rowOff>
        </xdr:to>
        <xdr:sp macro="" textlink="">
          <xdr:nvSpPr>
            <xdr:cNvPr id="32831" name="Drop Down 63" hidden="1">
              <a:extLst>
                <a:ext uri="{63B3BB69-23CF-44E3-9099-C40C66FF867C}">
                  <a14:compatExt spid="_x0000_s32831"/>
                </a:ext>
                <a:ext uri="{FF2B5EF4-FFF2-40B4-BE49-F238E27FC236}">
                  <a16:creationId xmlns:a16="http://schemas.microsoft.com/office/drawing/2014/main" id="{00000000-0008-0000-0300-00003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24</xdr:row>
          <xdr:rowOff>114300</xdr:rowOff>
        </xdr:from>
        <xdr:to>
          <xdr:col>12</xdr:col>
          <xdr:colOff>1143000</xdr:colOff>
          <xdr:row>24</xdr:row>
          <xdr:rowOff>314325</xdr:rowOff>
        </xdr:to>
        <xdr:sp macro="" textlink="">
          <xdr:nvSpPr>
            <xdr:cNvPr id="32832" name="Drop Down 64" hidden="1">
              <a:extLst>
                <a:ext uri="{63B3BB69-23CF-44E3-9099-C40C66FF867C}">
                  <a14:compatExt spid="_x0000_s32832"/>
                </a:ext>
                <a:ext uri="{FF2B5EF4-FFF2-40B4-BE49-F238E27FC236}">
                  <a16:creationId xmlns:a16="http://schemas.microsoft.com/office/drawing/2014/main" id="{00000000-0008-0000-0300-00004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25</xdr:row>
          <xdr:rowOff>114300</xdr:rowOff>
        </xdr:from>
        <xdr:to>
          <xdr:col>12</xdr:col>
          <xdr:colOff>1143000</xdr:colOff>
          <xdr:row>25</xdr:row>
          <xdr:rowOff>314325</xdr:rowOff>
        </xdr:to>
        <xdr:sp macro="" textlink="">
          <xdr:nvSpPr>
            <xdr:cNvPr id="32833" name="Drop Down 65" hidden="1">
              <a:extLst>
                <a:ext uri="{63B3BB69-23CF-44E3-9099-C40C66FF867C}">
                  <a14:compatExt spid="_x0000_s32833"/>
                </a:ext>
                <a:ext uri="{FF2B5EF4-FFF2-40B4-BE49-F238E27FC236}">
                  <a16:creationId xmlns:a16="http://schemas.microsoft.com/office/drawing/2014/main" id="{00000000-0008-0000-0300-00004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26</xdr:row>
          <xdr:rowOff>114300</xdr:rowOff>
        </xdr:from>
        <xdr:to>
          <xdr:col>12</xdr:col>
          <xdr:colOff>1143000</xdr:colOff>
          <xdr:row>26</xdr:row>
          <xdr:rowOff>314325</xdr:rowOff>
        </xdr:to>
        <xdr:sp macro="" textlink="">
          <xdr:nvSpPr>
            <xdr:cNvPr id="32834" name="Drop Down 66" hidden="1">
              <a:extLst>
                <a:ext uri="{63B3BB69-23CF-44E3-9099-C40C66FF867C}">
                  <a14:compatExt spid="_x0000_s32834"/>
                </a:ext>
                <a:ext uri="{FF2B5EF4-FFF2-40B4-BE49-F238E27FC236}">
                  <a16:creationId xmlns:a16="http://schemas.microsoft.com/office/drawing/2014/main" id="{00000000-0008-0000-0300-00004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27</xdr:row>
          <xdr:rowOff>114300</xdr:rowOff>
        </xdr:from>
        <xdr:to>
          <xdr:col>12</xdr:col>
          <xdr:colOff>1143000</xdr:colOff>
          <xdr:row>27</xdr:row>
          <xdr:rowOff>314325</xdr:rowOff>
        </xdr:to>
        <xdr:sp macro="" textlink="">
          <xdr:nvSpPr>
            <xdr:cNvPr id="32835" name="Drop Down 67" hidden="1">
              <a:extLst>
                <a:ext uri="{63B3BB69-23CF-44E3-9099-C40C66FF867C}">
                  <a14:compatExt spid="_x0000_s32835"/>
                </a:ext>
                <a:ext uri="{FF2B5EF4-FFF2-40B4-BE49-F238E27FC236}">
                  <a16:creationId xmlns:a16="http://schemas.microsoft.com/office/drawing/2014/main" id="{00000000-0008-0000-0300-00004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28</xdr:row>
          <xdr:rowOff>114300</xdr:rowOff>
        </xdr:from>
        <xdr:to>
          <xdr:col>12</xdr:col>
          <xdr:colOff>1143000</xdr:colOff>
          <xdr:row>28</xdr:row>
          <xdr:rowOff>314325</xdr:rowOff>
        </xdr:to>
        <xdr:sp macro="" textlink="">
          <xdr:nvSpPr>
            <xdr:cNvPr id="32836" name="Drop Down 68" hidden="1">
              <a:extLst>
                <a:ext uri="{63B3BB69-23CF-44E3-9099-C40C66FF867C}">
                  <a14:compatExt spid="_x0000_s32836"/>
                </a:ext>
                <a:ext uri="{FF2B5EF4-FFF2-40B4-BE49-F238E27FC236}">
                  <a16:creationId xmlns:a16="http://schemas.microsoft.com/office/drawing/2014/main" id="{00000000-0008-0000-0300-00004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29</xdr:row>
          <xdr:rowOff>114300</xdr:rowOff>
        </xdr:from>
        <xdr:to>
          <xdr:col>12</xdr:col>
          <xdr:colOff>1143000</xdr:colOff>
          <xdr:row>29</xdr:row>
          <xdr:rowOff>314325</xdr:rowOff>
        </xdr:to>
        <xdr:sp macro="" textlink="">
          <xdr:nvSpPr>
            <xdr:cNvPr id="32837" name="Drop Down 69" hidden="1">
              <a:extLst>
                <a:ext uri="{63B3BB69-23CF-44E3-9099-C40C66FF867C}">
                  <a14:compatExt spid="_x0000_s32837"/>
                </a:ext>
                <a:ext uri="{FF2B5EF4-FFF2-40B4-BE49-F238E27FC236}">
                  <a16:creationId xmlns:a16="http://schemas.microsoft.com/office/drawing/2014/main" id="{00000000-0008-0000-0300-00004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30</xdr:row>
          <xdr:rowOff>114300</xdr:rowOff>
        </xdr:from>
        <xdr:to>
          <xdr:col>12</xdr:col>
          <xdr:colOff>1143000</xdr:colOff>
          <xdr:row>30</xdr:row>
          <xdr:rowOff>314325</xdr:rowOff>
        </xdr:to>
        <xdr:sp macro="" textlink="">
          <xdr:nvSpPr>
            <xdr:cNvPr id="32838" name="Drop Down 70" hidden="1">
              <a:extLst>
                <a:ext uri="{63B3BB69-23CF-44E3-9099-C40C66FF867C}">
                  <a14:compatExt spid="_x0000_s32838"/>
                </a:ext>
                <a:ext uri="{FF2B5EF4-FFF2-40B4-BE49-F238E27FC236}">
                  <a16:creationId xmlns:a16="http://schemas.microsoft.com/office/drawing/2014/main" id="{00000000-0008-0000-0300-00004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31</xdr:row>
          <xdr:rowOff>114300</xdr:rowOff>
        </xdr:from>
        <xdr:to>
          <xdr:col>12</xdr:col>
          <xdr:colOff>1143000</xdr:colOff>
          <xdr:row>31</xdr:row>
          <xdr:rowOff>314325</xdr:rowOff>
        </xdr:to>
        <xdr:sp macro="" textlink="">
          <xdr:nvSpPr>
            <xdr:cNvPr id="32839" name="Drop Down 71" hidden="1">
              <a:extLst>
                <a:ext uri="{63B3BB69-23CF-44E3-9099-C40C66FF867C}">
                  <a14:compatExt spid="_x0000_s32839"/>
                </a:ext>
                <a:ext uri="{FF2B5EF4-FFF2-40B4-BE49-F238E27FC236}">
                  <a16:creationId xmlns:a16="http://schemas.microsoft.com/office/drawing/2014/main" id="{00000000-0008-0000-0300-00004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32</xdr:row>
          <xdr:rowOff>114300</xdr:rowOff>
        </xdr:from>
        <xdr:to>
          <xdr:col>12</xdr:col>
          <xdr:colOff>1143000</xdr:colOff>
          <xdr:row>32</xdr:row>
          <xdr:rowOff>314325</xdr:rowOff>
        </xdr:to>
        <xdr:sp macro="" textlink="">
          <xdr:nvSpPr>
            <xdr:cNvPr id="32840" name="Drop Down 72" hidden="1">
              <a:extLst>
                <a:ext uri="{63B3BB69-23CF-44E3-9099-C40C66FF867C}">
                  <a14:compatExt spid="_x0000_s32840"/>
                </a:ext>
                <a:ext uri="{FF2B5EF4-FFF2-40B4-BE49-F238E27FC236}">
                  <a16:creationId xmlns:a16="http://schemas.microsoft.com/office/drawing/2014/main" id="{00000000-0008-0000-0300-00004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33</xdr:row>
          <xdr:rowOff>114300</xdr:rowOff>
        </xdr:from>
        <xdr:to>
          <xdr:col>12</xdr:col>
          <xdr:colOff>1143000</xdr:colOff>
          <xdr:row>33</xdr:row>
          <xdr:rowOff>314325</xdr:rowOff>
        </xdr:to>
        <xdr:sp macro="" textlink="">
          <xdr:nvSpPr>
            <xdr:cNvPr id="32841" name="Drop Down 73" hidden="1">
              <a:extLst>
                <a:ext uri="{63B3BB69-23CF-44E3-9099-C40C66FF867C}">
                  <a14:compatExt spid="_x0000_s32841"/>
                </a:ext>
                <a:ext uri="{FF2B5EF4-FFF2-40B4-BE49-F238E27FC236}">
                  <a16:creationId xmlns:a16="http://schemas.microsoft.com/office/drawing/2014/main" id="{00000000-0008-0000-0300-00004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34</xdr:row>
          <xdr:rowOff>114300</xdr:rowOff>
        </xdr:from>
        <xdr:to>
          <xdr:col>12</xdr:col>
          <xdr:colOff>1143000</xdr:colOff>
          <xdr:row>34</xdr:row>
          <xdr:rowOff>314325</xdr:rowOff>
        </xdr:to>
        <xdr:sp macro="" textlink="">
          <xdr:nvSpPr>
            <xdr:cNvPr id="32842" name="Drop Down 74" hidden="1">
              <a:extLst>
                <a:ext uri="{63B3BB69-23CF-44E3-9099-C40C66FF867C}">
                  <a14:compatExt spid="_x0000_s32842"/>
                </a:ext>
                <a:ext uri="{FF2B5EF4-FFF2-40B4-BE49-F238E27FC236}">
                  <a16:creationId xmlns:a16="http://schemas.microsoft.com/office/drawing/2014/main" id="{00000000-0008-0000-0300-00004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35</xdr:row>
          <xdr:rowOff>114300</xdr:rowOff>
        </xdr:from>
        <xdr:to>
          <xdr:col>12</xdr:col>
          <xdr:colOff>1143000</xdr:colOff>
          <xdr:row>35</xdr:row>
          <xdr:rowOff>314325</xdr:rowOff>
        </xdr:to>
        <xdr:sp macro="" textlink="">
          <xdr:nvSpPr>
            <xdr:cNvPr id="32843" name="Drop Down 75" hidden="1">
              <a:extLst>
                <a:ext uri="{63B3BB69-23CF-44E3-9099-C40C66FF867C}">
                  <a14:compatExt spid="_x0000_s32843"/>
                </a:ext>
                <a:ext uri="{FF2B5EF4-FFF2-40B4-BE49-F238E27FC236}">
                  <a16:creationId xmlns:a16="http://schemas.microsoft.com/office/drawing/2014/main" id="{00000000-0008-0000-0300-00004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36</xdr:row>
          <xdr:rowOff>114300</xdr:rowOff>
        </xdr:from>
        <xdr:to>
          <xdr:col>12</xdr:col>
          <xdr:colOff>1143000</xdr:colOff>
          <xdr:row>36</xdr:row>
          <xdr:rowOff>314325</xdr:rowOff>
        </xdr:to>
        <xdr:sp macro="" textlink="">
          <xdr:nvSpPr>
            <xdr:cNvPr id="32844" name="Drop Down 76" hidden="1">
              <a:extLst>
                <a:ext uri="{63B3BB69-23CF-44E3-9099-C40C66FF867C}">
                  <a14:compatExt spid="_x0000_s32844"/>
                </a:ext>
                <a:ext uri="{FF2B5EF4-FFF2-40B4-BE49-F238E27FC236}">
                  <a16:creationId xmlns:a16="http://schemas.microsoft.com/office/drawing/2014/main" id="{00000000-0008-0000-0300-00004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37</xdr:row>
          <xdr:rowOff>114300</xdr:rowOff>
        </xdr:from>
        <xdr:to>
          <xdr:col>12</xdr:col>
          <xdr:colOff>1143000</xdr:colOff>
          <xdr:row>37</xdr:row>
          <xdr:rowOff>314325</xdr:rowOff>
        </xdr:to>
        <xdr:sp macro="" textlink="">
          <xdr:nvSpPr>
            <xdr:cNvPr id="32845" name="Drop Down 77" hidden="1">
              <a:extLst>
                <a:ext uri="{63B3BB69-23CF-44E3-9099-C40C66FF867C}">
                  <a14:compatExt spid="_x0000_s32845"/>
                </a:ext>
                <a:ext uri="{FF2B5EF4-FFF2-40B4-BE49-F238E27FC236}">
                  <a16:creationId xmlns:a16="http://schemas.microsoft.com/office/drawing/2014/main" id="{00000000-0008-0000-0300-00004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38</xdr:row>
          <xdr:rowOff>114300</xdr:rowOff>
        </xdr:from>
        <xdr:to>
          <xdr:col>12</xdr:col>
          <xdr:colOff>1143000</xdr:colOff>
          <xdr:row>38</xdr:row>
          <xdr:rowOff>314325</xdr:rowOff>
        </xdr:to>
        <xdr:sp macro="" textlink="">
          <xdr:nvSpPr>
            <xdr:cNvPr id="32846" name="Drop Down 78" hidden="1">
              <a:extLst>
                <a:ext uri="{63B3BB69-23CF-44E3-9099-C40C66FF867C}">
                  <a14:compatExt spid="_x0000_s32846"/>
                </a:ext>
                <a:ext uri="{FF2B5EF4-FFF2-40B4-BE49-F238E27FC236}">
                  <a16:creationId xmlns:a16="http://schemas.microsoft.com/office/drawing/2014/main" id="{00000000-0008-0000-0300-00004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39</xdr:row>
          <xdr:rowOff>114300</xdr:rowOff>
        </xdr:from>
        <xdr:to>
          <xdr:col>12</xdr:col>
          <xdr:colOff>1143000</xdr:colOff>
          <xdr:row>39</xdr:row>
          <xdr:rowOff>314325</xdr:rowOff>
        </xdr:to>
        <xdr:sp macro="" textlink="">
          <xdr:nvSpPr>
            <xdr:cNvPr id="32847" name="Drop Down 79" hidden="1">
              <a:extLst>
                <a:ext uri="{63B3BB69-23CF-44E3-9099-C40C66FF867C}">
                  <a14:compatExt spid="_x0000_s32847"/>
                </a:ext>
                <a:ext uri="{FF2B5EF4-FFF2-40B4-BE49-F238E27FC236}">
                  <a16:creationId xmlns:a16="http://schemas.microsoft.com/office/drawing/2014/main" id="{00000000-0008-0000-0300-00004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40</xdr:row>
          <xdr:rowOff>114300</xdr:rowOff>
        </xdr:from>
        <xdr:to>
          <xdr:col>12</xdr:col>
          <xdr:colOff>1143000</xdr:colOff>
          <xdr:row>40</xdr:row>
          <xdr:rowOff>314325</xdr:rowOff>
        </xdr:to>
        <xdr:sp macro="" textlink="">
          <xdr:nvSpPr>
            <xdr:cNvPr id="32848" name="Drop Down 80" hidden="1">
              <a:extLst>
                <a:ext uri="{63B3BB69-23CF-44E3-9099-C40C66FF867C}">
                  <a14:compatExt spid="_x0000_s32848"/>
                </a:ext>
                <a:ext uri="{FF2B5EF4-FFF2-40B4-BE49-F238E27FC236}">
                  <a16:creationId xmlns:a16="http://schemas.microsoft.com/office/drawing/2014/main" id="{00000000-0008-0000-0300-00005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41</xdr:row>
          <xdr:rowOff>114300</xdr:rowOff>
        </xdr:from>
        <xdr:to>
          <xdr:col>12</xdr:col>
          <xdr:colOff>1143000</xdr:colOff>
          <xdr:row>41</xdr:row>
          <xdr:rowOff>314325</xdr:rowOff>
        </xdr:to>
        <xdr:sp macro="" textlink="">
          <xdr:nvSpPr>
            <xdr:cNvPr id="32849" name="Drop Down 81" hidden="1">
              <a:extLst>
                <a:ext uri="{63B3BB69-23CF-44E3-9099-C40C66FF867C}">
                  <a14:compatExt spid="_x0000_s32849"/>
                </a:ext>
                <a:ext uri="{FF2B5EF4-FFF2-40B4-BE49-F238E27FC236}">
                  <a16:creationId xmlns:a16="http://schemas.microsoft.com/office/drawing/2014/main" id="{00000000-0008-0000-0300-00005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42</xdr:row>
          <xdr:rowOff>114300</xdr:rowOff>
        </xdr:from>
        <xdr:to>
          <xdr:col>12</xdr:col>
          <xdr:colOff>1143000</xdr:colOff>
          <xdr:row>42</xdr:row>
          <xdr:rowOff>314325</xdr:rowOff>
        </xdr:to>
        <xdr:sp macro="" textlink="">
          <xdr:nvSpPr>
            <xdr:cNvPr id="32850" name="Drop Down 82" hidden="1">
              <a:extLst>
                <a:ext uri="{63B3BB69-23CF-44E3-9099-C40C66FF867C}">
                  <a14:compatExt spid="_x0000_s32850"/>
                </a:ext>
                <a:ext uri="{FF2B5EF4-FFF2-40B4-BE49-F238E27FC236}">
                  <a16:creationId xmlns:a16="http://schemas.microsoft.com/office/drawing/2014/main" id="{00000000-0008-0000-0300-00005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43</xdr:row>
          <xdr:rowOff>114300</xdr:rowOff>
        </xdr:from>
        <xdr:to>
          <xdr:col>12</xdr:col>
          <xdr:colOff>1143000</xdr:colOff>
          <xdr:row>43</xdr:row>
          <xdr:rowOff>314325</xdr:rowOff>
        </xdr:to>
        <xdr:sp macro="" textlink="">
          <xdr:nvSpPr>
            <xdr:cNvPr id="32851" name="Drop Down 83" hidden="1">
              <a:extLst>
                <a:ext uri="{63B3BB69-23CF-44E3-9099-C40C66FF867C}">
                  <a14:compatExt spid="_x0000_s32851"/>
                </a:ext>
                <a:ext uri="{FF2B5EF4-FFF2-40B4-BE49-F238E27FC236}">
                  <a16:creationId xmlns:a16="http://schemas.microsoft.com/office/drawing/2014/main" id="{00000000-0008-0000-0300-00005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44</xdr:row>
          <xdr:rowOff>114300</xdr:rowOff>
        </xdr:from>
        <xdr:to>
          <xdr:col>12</xdr:col>
          <xdr:colOff>1143000</xdr:colOff>
          <xdr:row>44</xdr:row>
          <xdr:rowOff>314325</xdr:rowOff>
        </xdr:to>
        <xdr:sp macro="" textlink="">
          <xdr:nvSpPr>
            <xdr:cNvPr id="32852" name="Drop Down 84" hidden="1">
              <a:extLst>
                <a:ext uri="{63B3BB69-23CF-44E3-9099-C40C66FF867C}">
                  <a14:compatExt spid="_x0000_s32852"/>
                </a:ext>
                <a:ext uri="{FF2B5EF4-FFF2-40B4-BE49-F238E27FC236}">
                  <a16:creationId xmlns:a16="http://schemas.microsoft.com/office/drawing/2014/main" id="{00000000-0008-0000-0300-00005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45</xdr:row>
          <xdr:rowOff>114300</xdr:rowOff>
        </xdr:from>
        <xdr:to>
          <xdr:col>12</xdr:col>
          <xdr:colOff>1143000</xdr:colOff>
          <xdr:row>45</xdr:row>
          <xdr:rowOff>314325</xdr:rowOff>
        </xdr:to>
        <xdr:sp macro="" textlink="">
          <xdr:nvSpPr>
            <xdr:cNvPr id="32853" name="Drop Down 85" hidden="1">
              <a:extLst>
                <a:ext uri="{63B3BB69-23CF-44E3-9099-C40C66FF867C}">
                  <a14:compatExt spid="_x0000_s32853"/>
                </a:ext>
                <a:ext uri="{FF2B5EF4-FFF2-40B4-BE49-F238E27FC236}">
                  <a16:creationId xmlns:a16="http://schemas.microsoft.com/office/drawing/2014/main" id="{00000000-0008-0000-0300-00005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46</xdr:row>
          <xdr:rowOff>114300</xdr:rowOff>
        </xdr:from>
        <xdr:to>
          <xdr:col>12</xdr:col>
          <xdr:colOff>1143000</xdr:colOff>
          <xdr:row>46</xdr:row>
          <xdr:rowOff>314325</xdr:rowOff>
        </xdr:to>
        <xdr:sp macro="" textlink="">
          <xdr:nvSpPr>
            <xdr:cNvPr id="32854" name="Drop Down 86" hidden="1">
              <a:extLst>
                <a:ext uri="{63B3BB69-23CF-44E3-9099-C40C66FF867C}">
                  <a14:compatExt spid="_x0000_s32854"/>
                </a:ext>
                <a:ext uri="{FF2B5EF4-FFF2-40B4-BE49-F238E27FC236}">
                  <a16:creationId xmlns:a16="http://schemas.microsoft.com/office/drawing/2014/main" id="{00000000-0008-0000-0300-00005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47</xdr:row>
          <xdr:rowOff>114300</xdr:rowOff>
        </xdr:from>
        <xdr:to>
          <xdr:col>12</xdr:col>
          <xdr:colOff>1143000</xdr:colOff>
          <xdr:row>47</xdr:row>
          <xdr:rowOff>314325</xdr:rowOff>
        </xdr:to>
        <xdr:sp macro="" textlink="">
          <xdr:nvSpPr>
            <xdr:cNvPr id="32855" name="Drop Down 87" hidden="1">
              <a:extLst>
                <a:ext uri="{63B3BB69-23CF-44E3-9099-C40C66FF867C}">
                  <a14:compatExt spid="_x0000_s32855"/>
                </a:ext>
                <a:ext uri="{FF2B5EF4-FFF2-40B4-BE49-F238E27FC236}">
                  <a16:creationId xmlns:a16="http://schemas.microsoft.com/office/drawing/2014/main" id="{00000000-0008-0000-0300-00005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48</xdr:row>
          <xdr:rowOff>114300</xdr:rowOff>
        </xdr:from>
        <xdr:to>
          <xdr:col>12</xdr:col>
          <xdr:colOff>1143000</xdr:colOff>
          <xdr:row>48</xdr:row>
          <xdr:rowOff>314325</xdr:rowOff>
        </xdr:to>
        <xdr:sp macro="" textlink="">
          <xdr:nvSpPr>
            <xdr:cNvPr id="32856" name="Drop Down 88" hidden="1">
              <a:extLst>
                <a:ext uri="{63B3BB69-23CF-44E3-9099-C40C66FF867C}">
                  <a14:compatExt spid="_x0000_s32856"/>
                </a:ext>
                <a:ext uri="{FF2B5EF4-FFF2-40B4-BE49-F238E27FC236}">
                  <a16:creationId xmlns:a16="http://schemas.microsoft.com/office/drawing/2014/main" id="{00000000-0008-0000-0300-00005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49</xdr:row>
          <xdr:rowOff>114300</xdr:rowOff>
        </xdr:from>
        <xdr:to>
          <xdr:col>12</xdr:col>
          <xdr:colOff>1143000</xdr:colOff>
          <xdr:row>49</xdr:row>
          <xdr:rowOff>314325</xdr:rowOff>
        </xdr:to>
        <xdr:sp macro="" textlink="">
          <xdr:nvSpPr>
            <xdr:cNvPr id="32857" name="Drop Down 89" hidden="1">
              <a:extLst>
                <a:ext uri="{63B3BB69-23CF-44E3-9099-C40C66FF867C}">
                  <a14:compatExt spid="_x0000_s32857"/>
                </a:ext>
                <a:ext uri="{FF2B5EF4-FFF2-40B4-BE49-F238E27FC236}">
                  <a16:creationId xmlns:a16="http://schemas.microsoft.com/office/drawing/2014/main" id="{00000000-0008-0000-0300-00005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50</xdr:row>
          <xdr:rowOff>114300</xdr:rowOff>
        </xdr:from>
        <xdr:to>
          <xdr:col>12</xdr:col>
          <xdr:colOff>1143000</xdr:colOff>
          <xdr:row>50</xdr:row>
          <xdr:rowOff>314325</xdr:rowOff>
        </xdr:to>
        <xdr:sp macro="" textlink="">
          <xdr:nvSpPr>
            <xdr:cNvPr id="32858" name="Drop Down 90" hidden="1">
              <a:extLst>
                <a:ext uri="{63B3BB69-23CF-44E3-9099-C40C66FF867C}">
                  <a14:compatExt spid="_x0000_s32858"/>
                </a:ext>
                <a:ext uri="{FF2B5EF4-FFF2-40B4-BE49-F238E27FC236}">
                  <a16:creationId xmlns:a16="http://schemas.microsoft.com/office/drawing/2014/main" id="{00000000-0008-0000-0300-00005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51</xdr:row>
          <xdr:rowOff>114300</xdr:rowOff>
        </xdr:from>
        <xdr:to>
          <xdr:col>12</xdr:col>
          <xdr:colOff>1143000</xdr:colOff>
          <xdr:row>51</xdr:row>
          <xdr:rowOff>314325</xdr:rowOff>
        </xdr:to>
        <xdr:sp macro="" textlink="">
          <xdr:nvSpPr>
            <xdr:cNvPr id="32859" name="Drop Down 91" hidden="1">
              <a:extLst>
                <a:ext uri="{63B3BB69-23CF-44E3-9099-C40C66FF867C}">
                  <a14:compatExt spid="_x0000_s32859"/>
                </a:ext>
                <a:ext uri="{FF2B5EF4-FFF2-40B4-BE49-F238E27FC236}">
                  <a16:creationId xmlns:a16="http://schemas.microsoft.com/office/drawing/2014/main" id="{00000000-0008-0000-0300-00005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52</xdr:row>
          <xdr:rowOff>114300</xdr:rowOff>
        </xdr:from>
        <xdr:to>
          <xdr:col>12</xdr:col>
          <xdr:colOff>1143000</xdr:colOff>
          <xdr:row>52</xdr:row>
          <xdr:rowOff>314325</xdr:rowOff>
        </xdr:to>
        <xdr:sp macro="" textlink="">
          <xdr:nvSpPr>
            <xdr:cNvPr id="32860" name="Drop Down 92" hidden="1">
              <a:extLst>
                <a:ext uri="{63B3BB69-23CF-44E3-9099-C40C66FF867C}">
                  <a14:compatExt spid="_x0000_s32860"/>
                </a:ext>
                <a:ext uri="{FF2B5EF4-FFF2-40B4-BE49-F238E27FC236}">
                  <a16:creationId xmlns:a16="http://schemas.microsoft.com/office/drawing/2014/main" id="{00000000-0008-0000-0300-00005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53</xdr:row>
          <xdr:rowOff>114300</xdr:rowOff>
        </xdr:from>
        <xdr:to>
          <xdr:col>12</xdr:col>
          <xdr:colOff>1143000</xdr:colOff>
          <xdr:row>53</xdr:row>
          <xdr:rowOff>314325</xdr:rowOff>
        </xdr:to>
        <xdr:sp macro="" textlink="">
          <xdr:nvSpPr>
            <xdr:cNvPr id="32861" name="Drop Down 93" hidden="1">
              <a:extLst>
                <a:ext uri="{63B3BB69-23CF-44E3-9099-C40C66FF867C}">
                  <a14:compatExt spid="_x0000_s32861"/>
                </a:ext>
                <a:ext uri="{FF2B5EF4-FFF2-40B4-BE49-F238E27FC236}">
                  <a16:creationId xmlns:a16="http://schemas.microsoft.com/office/drawing/2014/main" id="{00000000-0008-0000-0300-00005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54</xdr:row>
          <xdr:rowOff>114300</xdr:rowOff>
        </xdr:from>
        <xdr:to>
          <xdr:col>12</xdr:col>
          <xdr:colOff>1143000</xdr:colOff>
          <xdr:row>54</xdr:row>
          <xdr:rowOff>314325</xdr:rowOff>
        </xdr:to>
        <xdr:sp macro="" textlink="">
          <xdr:nvSpPr>
            <xdr:cNvPr id="32862" name="Drop Down 94" hidden="1">
              <a:extLst>
                <a:ext uri="{63B3BB69-23CF-44E3-9099-C40C66FF867C}">
                  <a14:compatExt spid="_x0000_s32862"/>
                </a:ext>
                <a:ext uri="{FF2B5EF4-FFF2-40B4-BE49-F238E27FC236}">
                  <a16:creationId xmlns:a16="http://schemas.microsoft.com/office/drawing/2014/main" id="{00000000-0008-0000-0300-00005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55</xdr:row>
          <xdr:rowOff>114300</xdr:rowOff>
        </xdr:from>
        <xdr:to>
          <xdr:col>12</xdr:col>
          <xdr:colOff>1143000</xdr:colOff>
          <xdr:row>55</xdr:row>
          <xdr:rowOff>314325</xdr:rowOff>
        </xdr:to>
        <xdr:sp macro="" textlink="">
          <xdr:nvSpPr>
            <xdr:cNvPr id="32863" name="Drop Down 95" hidden="1">
              <a:extLst>
                <a:ext uri="{63B3BB69-23CF-44E3-9099-C40C66FF867C}">
                  <a14:compatExt spid="_x0000_s32863"/>
                </a:ext>
                <a:ext uri="{FF2B5EF4-FFF2-40B4-BE49-F238E27FC236}">
                  <a16:creationId xmlns:a16="http://schemas.microsoft.com/office/drawing/2014/main" id="{00000000-0008-0000-0300-00005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56</xdr:row>
          <xdr:rowOff>114300</xdr:rowOff>
        </xdr:from>
        <xdr:to>
          <xdr:col>12</xdr:col>
          <xdr:colOff>1143000</xdr:colOff>
          <xdr:row>56</xdr:row>
          <xdr:rowOff>314325</xdr:rowOff>
        </xdr:to>
        <xdr:sp macro="" textlink="">
          <xdr:nvSpPr>
            <xdr:cNvPr id="32864" name="Drop Down 96" hidden="1">
              <a:extLst>
                <a:ext uri="{63B3BB69-23CF-44E3-9099-C40C66FF867C}">
                  <a14:compatExt spid="_x0000_s32864"/>
                </a:ext>
                <a:ext uri="{FF2B5EF4-FFF2-40B4-BE49-F238E27FC236}">
                  <a16:creationId xmlns:a16="http://schemas.microsoft.com/office/drawing/2014/main" id="{00000000-0008-0000-0300-00006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57</xdr:row>
          <xdr:rowOff>114300</xdr:rowOff>
        </xdr:from>
        <xdr:to>
          <xdr:col>12</xdr:col>
          <xdr:colOff>1143000</xdr:colOff>
          <xdr:row>57</xdr:row>
          <xdr:rowOff>314325</xdr:rowOff>
        </xdr:to>
        <xdr:sp macro="" textlink="">
          <xdr:nvSpPr>
            <xdr:cNvPr id="32865" name="Drop Down 97" hidden="1">
              <a:extLst>
                <a:ext uri="{63B3BB69-23CF-44E3-9099-C40C66FF867C}">
                  <a14:compatExt spid="_x0000_s32865"/>
                </a:ext>
                <a:ext uri="{FF2B5EF4-FFF2-40B4-BE49-F238E27FC236}">
                  <a16:creationId xmlns:a16="http://schemas.microsoft.com/office/drawing/2014/main" id="{00000000-0008-0000-0300-00006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58</xdr:row>
          <xdr:rowOff>114300</xdr:rowOff>
        </xdr:from>
        <xdr:to>
          <xdr:col>12</xdr:col>
          <xdr:colOff>1143000</xdr:colOff>
          <xdr:row>58</xdr:row>
          <xdr:rowOff>314325</xdr:rowOff>
        </xdr:to>
        <xdr:sp macro="" textlink="">
          <xdr:nvSpPr>
            <xdr:cNvPr id="32866" name="Drop Down 98" hidden="1">
              <a:extLst>
                <a:ext uri="{63B3BB69-23CF-44E3-9099-C40C66FF867C}">
                  <a14:compatExt spid="_x0000_s32866"/>
                </a:ext>
                <a:ext uri="{FF2B5EF4-FFF2-40B4-BE49-F238E27FC236}">
                  <a16:creationId xmlns:a16="http://schemas.microsoft.com/office/drawing/2014/main" id="{00000000-0008-0000-0300-00006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59</xdr:row>
          <xdr:rowOff>114300</xdr:rowOff>
        </xdr:from>
        <xdr:to>
          <xdr:col>12</xdr:col>
          <xdr:colOff>1143000</xdr:colOff>
          <xdr:row>59</xdr:row>
          <xdr:rowOff>314325</xdr:rowOff>
        </xdr:to>
        <xdr:sp macro="" textlink="">
          <xdr:nvSpPr>
            <xdr:cNvPr id="32867" name="Drop Down 99" hidden="1">
              <a:extLst>
                <a:ext uri="{63B3BB69-23CF-44E3-9099-C40C66FF867C}">
                  <a14:compatExt spid="_x0000_s32867"/>
                </a:ext>
                <a:ext uri="{FF2B5EF4-FFF2-40B4-BE49-F238E27FC236}">
                  <a16:creationId xmlns:a16="http://schemas.microsoft.com/office/drawing/2014/main" id="{00000000-0008-0000-0300-00006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60</xdr:row>
          <xdr:rowOff>114300</xdr:rowOff>
        </xdr:from>
        <xdr:to>
          <xdr:col>12</xdr:col>
          <xdr:colOff>1143000</xdr:colOff>
          <xdr:row>60</xdr:row>
          <xdr:rowOff>314325</xdr:rowOff>
        </xdr:to>
        <xdr:sp macro="" textlink="">
          <xdr:nvSpPr>
            <xdr:cNvPr id="32868" name="Drop Down 100" hidden="1">
              <a:extLst>
                <a:ext uri="{63B3BB69-23CF-44E3-9099-C40C66FF867C}">
                  <a14:compatExt spid="_x0000_s32868"/>
                </a:ext>
                <a:ext uri="{FF2B5EF4-FFF2-40B4-BE49-F238E27FC236}">
                  <a16:creationId xmlns:a16="http://schemas.microsoft.com/office/drawing/2014/main" id="{00000000-0008-0000-0300-00006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10</xdr:row>
          <xdr:rowOff>114300</xdr:rowOff>
        </xdr:from>
        <xdr:to>
          <xdr:col>9</xdr:col>
          <xdr:colOff>1143000</xdr:colOff>
          <xdr:row>10</xdr:row>
          <xdr:rowOff>314325</xdr:rowOff>
        </xdr:to>
        <xdr:sp macro="" textlink="">
          <xdr:nvSpPr>
            <xdr:cNvPr id="32869" name="Drop Down 101" hidden="1">
              <a:extLst>
                <a:ext uri="{63B3BB69-23CF-44E3-9099-C40C66FF867C}">
                  <a14:compatExt spid="_x0000_s32869"/>
                </a:ext>
                <a:ext uri="{FF2B5EF4-FFF2-40B4-BE49-F238E27FC236}">
                  <a16:creationId xmlns:a16="http://schemas.microsoft.com/office/drawing/2014/main" id="{00000000-0008-0000-0300-00006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12</xdr:row>
          <xdr:rowOff>114300</xdr:rowOff>
        </xdr:from>
        <xdr:to>
          <xdr:col>9</xdr:col>
          <xdr:colOff>1143000</xdr:colOff>
          <xdr:row>12</xdr:row>
          <xdr:rowOff>314325</xdr:rowOff>
        </xdr:to>
        <xdr:sp macro="" textlink="">
          <xdr:nvSpPr>
            <xdr:cNvPr id="32870" name="Drop Down 102" hidden="1">
              <a:extLst>
                <a:ext uri="{63B3BB69-23CF-44E3-9099-C40C66FF867C}">
                  <a14:compatExt spid="_x0000_s32870"/>
                </a:ext>
                <a:ext uri="{FF2B5EF4-FFF2-40B4-BE49-F238E27FC236}">
                  <a16:creationId xmlns:a16="http://schemas.microsoft.com/office/drawing/2014/main" id="{00000000-0008-0000-0300-00006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13</xdr:row>
          <xdr:rowOff>114300</xdr:rowOff>
        </xdr:from>
        <xdr:to>
          <xdr:col>9</xdr:col>
          <xdr:colOff>1143000</xdr:colOff>
          <xdr:row>13</xdr:row>
          <xdr:rowOff>314325</xdr:rowOff>
        </xdr:to>
        <xdr:sp macro="" textlink="">
          <xdr:nvSpPr>
            <xdr:cNvPr id="32871" name="Drop Down 103" hidden="1">
              <a:extLst>
                <a:ext uri="{63B3BB69-23CF-44E3-9099-C40C66FF867C}">
                  <a14:compatExt spid="_x0000_s32871"/>
                </a:ext>
                <a:ext uri="{FF2B5EF4-FFF2-40B4-BE49-F238E27FC236}">
                  <a16:creationId xmlns:a16="http://schemas.microsoft.com/office/drawing/2014/main" id="{00000000-0008-0000-0300-00006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14</xdr:row>
          <xdr:rowOff>114300</xdr:rowOff>
        </xdr:from>
        <xdr:to>
          <xdr:col>9</xdr:col>
          <xdr:colOff>1143000</xdr:colOff>
          <xdr:row>14</xdr:row>
          <xdr:rowOff>314325</xdr:rowOff>
        </xdr:to>
        <xdr:sp macro="" textlink="">
          <xdr:nvSpPr>
            <xdr:cNvPr id="32872" name="Drop Down 104" hidden="1">
              <a:extLst>
                <a:ext uri="{63B3BB69-23CF-44E3-9099-C40C66FF867C}">
                  <a14:compatExt spid="_x0000_s32872"/>
                </a:ext>
                <a:ext uri="{FF2B5EF4-FFF2-40B4-BE49-F238E27FC236}">
                  <a16:creationId xmlns:a16="http://schemas.microsoft.com/office/drawing/2014/main" id="{00000000-0008-0000-0300-00006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15</xdr:row>
          <xdr:rowOff>114300</xdr:rowOff>
        </xdr:from>
        <xdr:to>
          <xdr:col>9</xdr:col>
          <xdr:colOff>1143000</xdr:colOff>
          <xdr:row>15</xdr:row>
          <xdr:rowOff>314325</xdr:rowOff>
        </xdr:to>
        <xdr:sp macro="" textlink="">
          <xdr:nvSpPr>
            <xdr:cNvPr id="32873" name="Drop Down 105" hidden="1">
              <a:extLst>
                <a:ext uri="{63B3BB69-23CF-44E3-9099-C40C66FF867C}">
                  <a14:compatExt spid="_x0000_s32873"/>
                </a:ext>
                <a:ext uri="{FF2B5EF4-FFF2-40B4-BE49-F238E27FC236}">
                  <a16:creationId xmlns:a16="http://schemas.microsoft.com/office/drawing/2014/main" id="{00000000-0008-0000-0300-00006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16</xdr:row>
          <xdr:rowOff>114300</xdr:rowOff>
        </xdr:from>
        <xdr:to>
          <xdr:col>9</xdr:col>
          <xdr:colOff>1143000</xdr:colOff>
          <xdr:row>16</xdr:row>
          <xdr:rowOff>314325</xdr:rowOff>
        </xdr:to>
        <xdr:sp macro="" textlink="">
          <xdr:nvSpPr>
            <xdr:cNvPr id="32874" name="Drop Down 106" hidden="1">
              <a:extLst>
                <a:ext uri="{63B3BB69-23CF-44E3-9099-C40C66FF867C}">
                  <a14:compatExt spid="_x0000_s32874"/>
                </a:ext>
                <a:ext uri="{FF2B5EF4-FFF2-40B4-BE49-F238E27FC236}">
                  <a16:creationId xmlns:a16="http://schemas.microsoft.com/office/drawing/2014/main" id="{00000000-0008-0000-0300-00006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17</xdr:row>
          <xdr:rowOff>114300</xdr:rowOff>
        </xdr:from>
        <xdr:to>
          <xdr:col>9</xdr:col>
          <xdr:colOff>1143000</xdr:colOff>
          <xdr:row>17</xdr:row>
          <xdr:rowOff>314325</xdr:rowOff>
        </xdr:to>
        <xdr:sp macro="" textlink="">
          <xdr:nvSpPr>
            <xdr:cNvPr id="32875" name="Drop Down 107" hidden="1">
              <a:extLst>
                <a:ext uri="{63B3BB69-23CF-44E3-9099-C40C66FF867C}">
                  <a14:compatExt spid="_x0000_s32875"/>
                </a:ext>
                <a:ext uri="{FF2B5EF4-FFF2-40B4-BE49-F238E27FC236}">
                  <a16:creationId xmlns:a16="http://schemas.microsoft.com/office/drawing/2014/main" id="{00000000-0008-0000-0300-00006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18</xdr:row>
          <xdr:rowOff>114300</xdr:rowOff>
        </xdr:from>
        <xdr:to>
          <xdr:col>9</xdr:col>
          <xdr:colOff>1143000</xdr:colOff>
          <xdr:row>18</xdr:row>
          <xdr:rowOff>314325</xdr:rowOff>
        </xdr:to>
        <xdr:sp macro="" textlink="">
          <xdr:nvSpPr>
            <xdr:cNvPr id="32876" name="Drop Down 108" hidden="1">
              <a:extLst>
                <a:ext uri="{63B3BB69-23CF-44E3-9099-C40C66FF867C}">
                  <a14:compatExt spid="_x0000_s32876"/>
                </a:ext>
                <a:ext uri="{FF2B5EF4-FFF2-40B4-BE49-F238E27FC236}">
                  <a16:creationId xmlns:a16="http://schemas.microsoft.com/office/drawing/2014/main" id="{00000000-0008-0000-0300-00006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19</xdr:row>
          <xdr:rowOff>114300</xdr:rowOff>
        </xdr:from>
        <xdr:to>
          <xdr:col>9</xdr:col>
          <xdr:colOff>1143000</xdr:colOff>
          <xdr:row>19</xdr:row>
          <xdr:rowOff>314325</xdr:rowOff>
        </xdr:to>
        <xdr:sp macro="" textlink="">
          <xdr:nvSpPr>
            <xdr:cNvPr id="32877" name="Drop Down 109" hidden="1">
              <a:extLst>
                <a:ext uri="{63B3BB69-23CF-44E3-9099-C40C66FF867C}">
                  <a14:compatExt spid="_x0000_s32877"/>
                </a:ext>
                <a:ext uri="{FF2B5EF4-FFF2-40B4-BE49-F238E27FC236}">
                  <a16:creationId xmlns:a16="http://schemas.microsoft.com/office/drawing/2014/main" id="{00000000-0008-0000-0300-00006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20</xdr:row>
          <xdr:rowOff>114300</xdr:rowOff>
        </xdr:from>
        <xdr:to>
          <xdr:col>9</xdr:col>
          <xdr:colOff>1143000</xdr:colOff>
          <xdr:row>20</xdr:row>
          <xdr:rowOff>314325</xdr:rowOff>
        </xdr:to>
        <xdr:sp macro="" textlink="">
          <xdr:nvSpPr>
            <xdr:cNvPr id="32878" name="Drop Down 110" hidden="1">
              <a:extLst>
                <a:ext uri="{63B3BB69-23CF-44E3-9099-C40C66FF867C}">
                  <a14:compatExt spid="_x0000_s32878"/>
                </a:ext>
                <a:ext uri="{FF2B5EF4-FFF2-40B4-BE49-F238E27FC236}">
                  <a16:creationId xmlns:a16="http://schemas.microsoft.com/office/drawing/2014/main" id="{00000000-0008-0000-0300-00006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21</xdr:row>
          <xdr:rowOff>114300</xdr:rowOff>
        </xdr:from>
        <xdr:to>
          <xdr:col>9</xdr:col>
          <xdr:colOff>1143000</xdr:colOff>
          <xdr:row>21</xdr:row>
          <xdr:rowOff>314325</xdr:rowOff>
        </xdr:to>
        <xdr:sp macro="" textlink="">
          <xdr:nvSpPr>
            <xdr:cNvPr id="32879" name="Drop Down 111" hidden="1">
              <a:extLst>
                <a:ext uri="{63B3BB69-23CF-44E3-9099-C40C66FF867C}">
                  <a14:compatExt spid="_x0000_s32879"/>
                </a:ext>
                <a:ext uri="{FF2B5EF4-FFF2-40B4-BE49-F238E27FC236}">
                  <a16:creationId xmlns:a16="http://schemas.microsoft.com/office/drawing/2014/main" id="{00000000-0008-0000-0300-00006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22</xdr:row>
          <xdr:rowOff>114300</xdr:rowOff>
        </xdr:from>
        <xdr:to>
          <xdr:col>9</xdr:col>
          <xdr:colOff>1143000</xdr:colOff>
          <xdr:row>22</xdr:row>
          <xdr:rowOff>314325</xdr:rowOff>
        </xdr:to>
        <xdr:sp macro="" textlink="">
          <xdr:nvSpPr>
            <xdr:cNvPr id="32880" name="Drop Down 112" hidden="1">
              <a:extLst>
                <a:ext uri="{63B3BB69-23CF-44E3-9099-C40C66FF867C}">
                  <a14:compatExt spid="_x0000_s32880"/>
                </a:ext>
                <a:ext uri="{FF2B5EF4-FFF2-40B4-BE49-F238E27FC236}">
                  <a16:creationId xmlns:a16="http://schemas.microsoft.com/office/drawing/2014/main" id="{00000000-0008-0000-0300-00007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23</xdr:row>
          <xdr:rowOff>114300</xdr:rowOff>
        </xdr:from>
        <xdr:to>
          <xdr:col>9</xdr:col>
          <xdr:colOff>1143000</xdr:colOff>
          <xdr:row>23</xdr:row>
          <xdr:rowOff>314325</xdr:rowOff>
        </xdr:to>
        <xdr:sp macro="" textlink="">
          <xdr:nvSpPr>
            <xdr:cNvPr id="32881" name="Drop Down 113" hidden="1">
              <a:extLst>
                <a:ext uri="{63B3BB69-23CF-44E3-9099-C40C66FF867C}">
                  <a14:compatExt spid="_x0000_s32881"/>
                </a:ext>
                <a:ext uri="{FF2B5EF4-FFF2-40B4-BE49-F238E27FC236}">
                  <a16:creationId xmlns:a16="http://schemas.microsoft.com/office/drawing/2014/main" id="{00000000-0008-0000-0300-00007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24</xdr:row>
          <xdr:rowOff>114300</xdr:rowOff>
        </xdr:from>
        <xdr:to>
          <xdr:col>9</xdr:col>
          <xdr:colOff>1143000</xdr:colOff>
          <xdr:row>24</xdr:row>
          <xdr:rowOff>314325</xdr:rowOff>
        </xdr:to>
        <xdr:sp macro="" textlink="">
          <xdr:nvSpPr>
            <xdr:cNvPr id="32882" name="Drop Down 114" hidden="1">
              <a:extLst>
                <a:ext uri="{63B3BB69-23CF-44E3-9099-C40C66FF867C}">
                  <a14:compatExt spid="_x0000_s32882"/>
                </a:ext>
                <a:ext uri="{FF2B5EF4-FFF2-40B4-BE49-F238E27FC236}">
                  <a16:creationId xmlns:a16="http://schemas.microsoft.com/office/drawing/2014/main" id="{00000000-0008-0000-0300-00007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25</xdr:row>
          <xdr:rowOff>114300</xdr:rowOff>
        </xdr:from>
        <xdr:to>
          <xdr:col>9</xdr:col>
          <xdr:colOff>1143000</xdr:colOff>
          <xdr:row>25</xdr:row>
          <xdr:rowOff>314325</xdr:rowOff>
        </xdr:to>
        <xdr:sp macro="" textlink="">
          <xdr:nvSpPr>
            <xdr:cNvPr id="32883" name="Drop Down 115" hidden="1">
              <a:extLst>
                <a:ext uri="{63B3BB69-23CF-44E3-9099-C40C66FF867C}">
                  <a14:compatExt spid="_x0000_s32883"/>
                </a:ext>
                <a:ext uri="{FF2B5EF4-FFF2-40B4-BE49-F238E27FC236}">
                  <a16:creationId xmlns:a16="http://schemas.microsoft.com/office/drawing/2014/main" id="{00000000-0008-0000-0300-00007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26</xdr:row>
          <xdr:rowOff>114300</xdr:rowOff>
        </xdr:from>
        <xdr:to>
          <xdr:col>9</xdr:col>
          <xdr:colOff>1143000</xdr:colOff>
          <xdr:row>26</xdr:row>
          <xdr:rowOff>314325</xdr:rowOff>
        </xdr:to>
        <xdr:sp macro="" textlink="">
          <xdr:nvSpPr>
            <xdr:cNvPr id="32884" name="Drop Down 116" hidden="1">
              <a:extLst>
                <a:ext uri="{63B3BB69-23CF-44E3-9099-C40C66FF867C}">
                  <a14:compatExt spid="_x0000_s32884"/>
                </a:ext>
                <a:ext uri="{FF2B5EF4-FFF2-40B4-BE49-F238E27FC236}">
                  <a16:creationId xmlns:a16="http://schemas.microsoft.com/office/drawing/2014/main" id="{00000000-0008-0000-0300-00007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27</xdr:row>
          <xdr:rowOff>114300</xdr:rowOff>
        </xdr:from>
        <xdr:to>
          <xdr:col>9</xdr:col>
          <xdr:colOff>1143000</xdr:colOff>
          <xdr:row>27</xdr:row>
          <xdr:rowOff>314325</xdr:rowOff>
        </xdr:to>
        <xdr:sp macro="" textlink="">
          <xdr:nvSpPr>
            <xdr:cNvPr id="32885" name="Drop Down 117" hidden="1">
              <a:extLst>
                <a:ext uri="{63B3BB69-23CF-44E3-9099-C40C66FF867C}">
                  <a14:compatExt spid="_x0000_s32885"/>
                </a:ext>
                <a:ext uri="{FF2B5EF4-FFF2-40B4-BE49-F238E27FC236}">
                  <a16:creationId xmlns:a16="http://schemas.microsoft.com/office/drawing/2014/main" id="{00000000-0008-0000-0300-00007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28</xdr:row>
          <xdr:rowOff>114300</xdr:rowOff>
        </xdr:from>
        <xdr:to>
          <xdr:col>9</xdr:col>
          <xdr:colOff>1143000</xdr:colOff>
          <xdr:row>28</xdr:row>
          <xdr:rowOff>314325</xdr:rowOff>
        </xdr:to>
        <xdr:sp macro="" textlink="">
          <xdr:nvSpPr>
            <xdr:cNvPr id="32886" name="Drop Down 118" hidden="1">
              <a:extLst>
                <a:ext uri="{63B3BB69-23CF-44E3-9099-C40C66FF867C}">
                  <a14:compatExt spid="_x0000_s32886"/>
                </a:ext>
                <a:ext uri="{FF2B5EF4-FFF2-40B4-BE49-F238E27FC236}">
                  <a16:creationId xmlns:a16="http://schemas.microsoft.com/office/drawing/2014/main" id="{00000000-0008-0000-0300-00007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29</xdr:row>
          <xdr:rowOff>114300</xdr:rowOff>
        </xdr:from>
        <xdr:to>
          <xdr:col>9</xdr:col>
          <xdr:colOff>1143000</xdr:colOff>
          <xdr:row>29</xdr:row>
          <xdr:rowOff>314325</xdr:rowOff>
        </xdr:to>
        <xdr:sp macro="" textlink="">
          <xdr:nvSpPr>
            <xdr:cNvPr id="32887" name="Drop Down 119" hidden="1">
              <a:extLst>
                <a:ext uri="{63B3BB69-23CF-44E3-9099-C40C66FF867C}">
                  <a14:compatExt spid="_x0000_s32887"/>
                </a:ext>
                <a:ext uri="{FF2B5EF4-FFF2-40B4-BE49-F238E27FC236}">
                  <a16:creationId xmlns:a16="http://schemas.microsoft.com/office/drawing/2014/main" id="{00000000-0008-0000-0300-00007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30</xdr:row>
          <xdr:rowOff>114300</xdr:rowOff>
        </xdr:from>
        <xdr:to>
          <xdr:col>9</xdr:col>
          <xdr:colOff>1143000</xdr:colOff>
          <xdr:row>30</xdr:row>
          <xdr:rowOff>314325</xdr:rowOff>
        </xdr:to>
        <xdr:sp macro="" textlink="">
          <xdr:nvSpPr>
            <xdr:cNvPr id="32888" name="Drop Down 120" hidden="1">
              <a:extLst>
                <a:ext uri="{63B3BB69-23CF-44E3-9099-C40C66FF867C}">
                  <a14:compatExt spid="_x0000_s32888"/>
                </a:ext>
                <a:ext uri="{FF2B5EF4-FFF2-40B4-BE49-F238E27FC236}">
                  <a16:creationId xmlns:a16="http://schemas.microsoft.com/office/drawing/2014/main" id="{00000000-0008-0000-0300-00007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31</xdr:row>
          <xdr:rowOff>114300</xdr:rowOff>
        </xdr:from>
        <xdr:to>
          <xdr:col>9</xdr:col>
          <xdr:colOff>1143000</xdr:colOff>
          <xdr:row>31</xdr:row>
          <xdr:rowOff>314325</xdr:rowOff>
        </xdr:to>
        <xdr:sp macro="" textlink="">
          <xdr:nvSpPr>
            <xdr:cNvPr id="32889" name="Drop Down 121" hidden="1">
              <a:extLst>
                <a:ext uri="{63B3BB69-23CF-44E3-9099-C40C66FF867C}">
                  <a14:compatExt spid="_x0000_s32889"/>
                </a:ext>
                <a:ext uri="{FF2B5EF4-FFF2-40B4-BE49-F238E27FC236}">
                  <a16:creationId xmlns:a16="http://schemas.microsoft.com/office/drawing/2014/main" id="{00000000-0008-0000-0300-00007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32</xdr:row>
          <xdr:rowOff>114300</xdr:rowOff>
        </xdr:from>
        <xdr:to>
          <xdr:col>9</xdr:col>
          <xdr:colOff>1143000</xdr:colOff>
          <xdr:row>32</xdr:row>
          <xdr:rowOff>314325</xdr:rowOff>
        </xdr:to>
        <xdr:sp macro="" textlink="">
          <xdr:nvSpPr>
            <xdr:cNvPr id="32890" name="Drop Down 122" hidden="1">
              <a:extLst>
                <a:ext uri="{63B3BB69-23CF-44E3-9099-C40C66FF867C}">
                  <a14:compatExt spid="_x0000_s32890"/>
                </a:ext>
                <a:ext uri="{FF2B5EF4-FFF2-40B4-BE49-F238E27FC236}">
                  <a16:creationId xmlns:a16="http://schemas.microsoft.com/office/drawing/2014/main" id="{00000000-0008-0000-0300-00007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33</xdr:row>
          <xdr:rowOff>114300</xdr:rowOff>
        </xdr:from>
        <xdr:to>
          <xdr:col>9</xdr:col>
          <xdr:colOff>1143000</xdr:colOff>
          <xdr:row>33</xdr:row>
          <xdr:rowOff>314325</xdr:rowOff>
        </xdr:to>
        <xdr:sp macro="" textlink="">
          <xdr:nvSpPr>
            <xdr:cNvPr id="32891" name="Drop Down 123" hidden="1">
              <a:extLst>
                <a:ext uri="{63B3BB69-23CF-44E3-9099-C40C66FF867C}">
                  <a14:compatExt spid="_x0000_s32891"/>
                </a:ext>
                <a:ext uri="{FF2B5EF4-FFF2-40B4-BE49-F238E27FC236}">
                  <a16:creationId xmlns:a16="http://schemas.microsoft.com/office/drawing/2014/main" id="{00000000-0008-0000-0300-00007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34</xdr:row>
          <xdr:rowOff>114300</xdr:rowOff>
        </xdr:from>
        <xdr:to>
          <xdr:col>9</xdr:col>
          <xdr:colOff>1143000</xdr:colOff>
          <xdr:row>34</xdr:row>
          <xdr:rowOff>314325</xdr:rowOff>
        </xdr:to>
        <xdr:sp macro="" textlink="">
          <xdr:nvSpPr>
            <xdr:cNvPr id="32892" name="Drop Down 124" hidden="1">
              <a:extLst>
                <a:ext uri="{63B3BB69-23CF-44E3-9099-C40C66FF867C}">
                  <a14:compatExt spid="_x0000_s32892"/>
                </a:ext>
                <a:ext uri="{FF2B5EF4-FFF2-40B4-BE49-F238E27FC236}">
                  <a16:creationId xmlns:a16="http://schemas.microsoft.com/office/drawing/2014/main" id="{00000000-0008-0000-0300-00007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35</xdr:row>
          <xdr:rowOff>114300</xdr:rowOff>
        </xdr:from>
        <xdr:to>
          <xdr:col>9</xdr:col>
          <xdr:colOff>1143000</xdr:colOff>
          <xdr:row>35</xdr:row>
          <xdr:rowOff>314325</xdr:rowOff>
        </xdr:to>
        <xdr:sp macro="" textlink="">
          <xdr:nvSpPr>
            <xdr:cNvPr id="32893" name="Drop Down 125" hidden="1">
              <a:extLst>
                <a:ext uri="{63B3BB69-23CF-44E3-9099-C40C66FF867C}">
                  <a14:compatExt spid="_x0000_s32893"/>
                </a:ext>
                <a:ext uri="{FF2B5EF4-FFF2-40B4-BE49-F238E27FC236}">
                  <a16:creationId xmlns:a16="http://schemas.microsoft.com/office/drawing/2014/main" id="{00000000-0008-0000-0300-00007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36</xdr:row>
          <xdr:rowOff>114300</xdr:rowOff>
        </xdr:from>
        <xdr:to>
          <xdr:col>9</xdr:col>
          <xdr:colOff>1143000</xdr:colOff>
          <xdr:row>36</xdr:row>
          <xdr:rowOff>314325</xdr:rowOff>
        </xdr:to>
        <xdr:sp macro="" textlink="">
          <xdr:nvSpPr>
            <xdr:cNvPr id="32894" name="Drop Down 126" hidden="1">
              <a:extLst>
                <a:ext uri="{63B3BB69-23CF-44E3-9099-C40C66FF867C}">
                  <a14:compatExt spid="_x0000_s32894"/>
                </a:ext>
                <a:ext uri="{FF2B5EF4-FFF2-40B4-BE49-F238E27FC236}">
                  <a16:creationId xmlns:a16="http://schemas.microsoft.com/office/drawing/2014/main" id="{00000000-0008-0000-0300-00007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37</xdr:row>
          <xdr:rowOff>114300</xdr:rowOff>
        </xdr:from>
        <xdr:to>
          <xdr:col>9</xdr:col>
          <xdr:colOff>1143000</xdr:colOff>
          <xdr:row>37</xdr:row>
          <xdr:rowOff>314325</xdr:rowOff>
        </xdr:to>
        <xdr:sp macro="" textlink="">
          <xdr:nvSpPr>
            <xdr:cNvPr id="32895" name="Drop Down 127" hidden="1">
              <a:extLst>
                <a:ext uri="{63B3BB69-23CF-44E3-9099-C40C66FF867C}">
                  <a14:compatExt spid="_x0000_s32895"/>
                </a:ext>
                <a:ext uri="{FF2B5EF4-FFF2-40B4-BE49-F238E27FC236}">
                  <a16:creationId xmlns:a16="http://schemas.microsoft.com/office/drawing/2014/main" id="{00000000-0008-0000-0300-00007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38</xdr:row>
          <xdr:rowOff>114300</xdr:rowOff>
        </xdr:from>
        <xdr:to>
          <xdr:col>9</xdr:col>
          <xdr:colOff>1143000</xdr:colOff>
          <xdr:row>38</xdr:row>
          <xdr:rowOff>314325</xdr:rowOff>
        </xdr:to>
        <xdr:sp macro="" textlink="">
          <xdr:nvSpPr>
            <xdr:cNvPr id="32896" name="Drop Down 128" hidden="1">
              <a:extLst>
                <a:ext uri="{63B3BB69-23CF-44E3-9099-C40C66FF867C}">
                  <a14:compatExt spid="_x0000_s32896"/>
                </a:ext>
                <a:ext uri="{FF2B5EF4-FFF2-40B4-BE49-F238E27FC236}">
                  <a16:creationId xmlns:a16="http://schemas.microsoft.com/office/drawing/2014/main" id="{00000000-0008-0000-0300-00008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39</xdr:row>
          <xdr:rowOff>114300</xdr:rowOff>
        </xdr:from>
        <xdr:to>
          <xdr:col>9</xdr:col>
          <xdr:colOff>1143000</xdr:colOff>
          <xdr:row>39</xdr:row>
          <xdr:rowOff>314325</xdr:rowOff>
        </xdr:to>
        <xdr:sp macro="" textlink="">
          <xdr:nvSpPr>
            <xdr:cNvPr id="32897" name="Drop Down 129" hidden="1">
              <a:extLst>
                <a:ext uri="{63B3BB69-23CF-44E3-9099-C40C66FF867C}">
                  <a14:compatExt spid="_x0000_s32897"/>
                </a:ext>
                <a:ext uri="{FF2B5EF4-FFF2-40B4-BE49-F238E27FC236}">
                  <a16:creationId xmlns:a16="http://schemas.microsoft.com/office/drawing/2014/main" id="{00000000-0008-0000-0300-00008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40</xdr:row>
          <xdr:rowOff>114300</xdr:rowOff>
        </xdr:from>
        <xdr:to>
          <xdr:col>9</xdr:col>
          <xdr:colOff>1143000</xdr:colOff>
          <xdr:row>40</xdr:row>
          <xdr:rowOff>314325</xdr:rowOff>
        </xdr:to>
        <xdr:sp macro="" textlink="">
          <xdr:nvSpPr>
            <xdr:cNvPr id="32898" name="Drop Down 130" hidden="1">
              <a:extLst>
                <a:ext uri="{63B3BB69-23CF-44E3-9099-C40C66FF867C}">
                  <a14:compatExt spid="_x0000_s32898"/>
                </a:ext>
                <a:ext uri="{FF2B5EF4-FFF2-40B4-BE49-F238E27FC236}">
                  <a16:creationId xmlns:a16="http://schemas.microsoft.com/office/drawing/2014/main" id="{00000000-0008-0000-0300-00008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41</xdr:row>
          <xdr:rowOff>114300</xdr:rowOff>
        </xdr:from>
        <xdr:to>
          <xdr:col>9</xdr:col>
          <xdr:colOff>1143000</xdr:colOff>
          <xdr:row>41</xdr:row>
          <xdr:rowOff>314325</xdr:rowOff>
        </xdr:to>
        <xdr:sp macro="" textlink="">
          <xdr:nvSpPr>
            <xdr:cNvPr id="32899" name="Drop Down 131" hidden="1">
              <a:extLst>
                <a:ext uri="{63B3BB69-23CF-44E3-9099-C40C66FF867C}">
                  <a14:compatExt spid="_x0000_s32899"/>
                </a:ext>
                <a:ext uri="{FF2B5EF4-FFF2-40B4-BE49-F238E27FC236}">
                  <a16:creationId xmlns:a16="http://schemas.microsoft.com/office/drawing/2014/main" id="{00000000-0008-0000-0300-00008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42</xdr:row>
          <xdr:rowOff>114300</xdr:rowOff>
        </xdr:from>
        <xdr:to>
          <xdr:col>9</xdr:col>
          <xdr:colOff>1143000</xdr:colOff>
          <xdr:row>42</xdr:row>
          <xdr:rowOff>314325</xdr:rowOff>
        </xdr:to>
        <xdr:sp macro="" textlink="">
          <xdr:nvSpPr>
            <xdr:cNvPr id="32900" name="Drop Down 132" hidden="1">
              <a:extLst>
                <a:ext uri="{63B3BB69-23CF-44E3-9099-C40C66FF867C}">
                  <a14:compatExt spid="_x0000_s32900"/>
                </a:ext>
                <a:ext uri="{FF2B5EF4-FFF2-40B4-BE49-F238E27FC236}">
                  <a16:creationId xmlns:a16="http://schemas.microsoft.com/office/drawing/2014/main" id="{00000000-0008-0000-0300-00008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43</xdr:row>
          <xdr:rowOff>114300</xdr:rowOff>
        </xdr:from>
        <xdr:to>
          <xdr:col>9</xdr:col>
          <xdr:colOff>1143000</xdr:colOff>
          <xdr:row>43</xdr:row>
          <xdr:rowOff>314325</xdr:rowOff>
        </xdr:to>
        <xdr:sp macro="" textlink="">
          <xdr:nvSpPr>
            <xdr:cNvPr id="32901" name="Drop Down 133" hidden="1">
              <a:extLst>
                <a:ext uri="{63B3BB69-23CF-44E3-9099-C40C66FF867C}">
                  <a14:compatExt spid="_x0000_s32901"/>
                </a:ext>
                <a:ext uri="{FF2B5EF4-FFF2-40B4-BE49-F238E27FC236}">
                  <a16:creationId xmlns:a16="http://schemas.microsoft.com/office/drawing/2014/main" id="{00000000-0008-0000-0300-00008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44</xdr:row>
          <xdr:rowOff>114300</xdr:rowOff>
        </xdr:from>
        <xdr:to>
          <xdr:col>9</xdr:col>
          <xdr:colOff>1143000</xdr:colOff>
          <xdr:row>44</xdr:row>
          <xdr:rowOff>314325</xdr:rowOff>
        </xdr:to>
        <xdr:sp macro="" textlink="">
          <xdr:nvSpPr>
            <xdr:cNvPr id="32902" name="Drop Down 134" hidden="1">
              <a:extLst>
                <a:ext uri="{63B3BB69-23CF-44E3-9099-C40C66FF867C}">
                  <a14:compatExt spid="_x0000_s32902"/>
                </a:ext>
                <a:ext uri="{FF2B5EF4-FFF2-40B4-BE49-F238E27FC236}">
                  <a16:creationId xmlns:a16="http://schemas.microsoft.com/office/drawing/2014/main" id="{00000000-0008-0000-0300-00008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45</xdr:row>
          <xdr:rowOff>114300</xdr:rowOff>
        </xdr:from>
        <xdr:to>
          <xdr:col>9</xdr:col>
          <xdr:colOff>1143000</xdr:colOff>
          <xdr:row>45</xdr:row>
          <xdr:rowOff>314325</xdr:rowOff>
        </xdr:to>
        <xdr:sp macro="" textlink="">
          <xdr:nvSpPr>
            <xdr:cNvPr id="32903" name="Drop Down 135" hidden="1">
              <a:extLst>
                <a:ext uri="{63B3BB69-23CF-44E3-9099-C40C66FF867C}">
                  <a14:compatExt spid="_x0000_s32903"/>
                </a:ext>
                <a:ext uri="{FF2B5EF4-FFF2-40B4-BE49-F238E27FC236}">
                  <a16:creationId xmlns:a16="http://schemas.microsoft.com/office/drawing/2014/main" id="{00000000-0008-0000-0300-00008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46</xdr:row>
          <xdr:rowOff>114300</xdr:rowOff>
        </xdr:from>
        <xdr:to>
          <xdr:col>9</xdr:col>
          <xdr:colOff>1143000</xdr:colOff>
          <xdr:row>46</xdr:row>
          <xdr:rowOff>314325</xdr:rowOff>
        </xdr:to>
        <xdr:sp macro="" textlink="">
          <xdr:nvSpPr>
            <xdr:cNvPr id="32904" name="Drop Down 136" hidden="1">
              <a:extLst>
                <a:ext uri="{63B3BB69-23CF-44E3-9099-C40C66FF867C}">
                  <a14:compatExt spid="_x0000_s32904"/>
                </a:ext>
                <a:ext uri="{FF2B5EF4-FFF2-40B4-BE49-F238E27FC236}">
                  <a16:creationId xmlns:a16="http://schemas.microsoft.com/office/drawing/2014/main" id="{00000000-0008-0000-0300-00008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47</xdr:row>
          <xdr:rowOff>114300</xdr:rowOff>
        </xdr:from>
        <xdr:to>
          <xdr:col>9</xdr:col>
          <xdr:colOff>1143000</xdr:colOff>
          <xdr:row>47</xdr:row>
          <xdr:rowOff>314325</xdr:rowOff>
        </xdr:to>
        <xdr:sp macro="" textlink="">
          <xdr:nvSpPr>
            <xdr:cNvPr id="32905" name="Drop Down 137" hidden="1">
              <a:extLst>
                <a:ext uri="{63B3BB69-23CF-44E3-9099-C40C66FF867C}">
                  <a14:compatExt spid="_x0000_s32905"/>
                </a:ext>
                <a:ext uri="{FF2B5EF4-FFF2-40B4-BE49-F238E27FC236}">
                  <a16:creationId xmlns:a16="http://schemas.microsoft.com/office/drawing/2014/main" id="{00000000-0008-0000-0300-00008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114300</xdr:rowOff>
        </xdr:from>
        <xdr:to>
          <xdr:col>9</xdr:col>
          <xdr:colOff>1143000</xdr:colOff>
          <xdr:row>48</xdr:row>
          <xdr:rowOff>314325</xdr:rowOff>
        </xdr:to>
        <xdr:sp macro="" textlink="">
          <xdr:nvSpPr>
            <xdr:cNvPr id="32906" name="Drop Down 138" hidden="1">
              <a:extLst>
                <a:ext uri="{63B3BB69-23CF-44E3-9099-C40C66FF867C}">
                  <a14:compatExt spid="_x0000_s32906"/>
                </a:ext>
                <a:ext uri="{FF2B5EF4-FFF2-40B4-BE49-F238E27FC236}">
                  <a16:creationId xmlns:a16="http://schemas.microsoft.com/office/drawing/2014/main" id="{00000000-0008-0000-0300-00008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49</xdr:row>
          <xdr:rowOff>114300</xdr:rowOff>
        </xdr:from>
        <xdr:to>
          <xdr:col>9</xdr:col>
          <xdr:colOff>1143000</xdr:colOff>
          <xdr:row>49</xdr:row>
          <xdr:rowOff>314325</xdr:rowOff>
        </xdr:to>
        <xdr:sp macro="" textlink="">
          <xdr:nvSpPr>
            <xdr:cNvPr id="32907" name="Drop Down 139" hidden="1">
              <a:extLst>
                <a:ext uri="{63B3BB69-23CF-44E3-9099-C40C66FF867C}">
                  <a14:compatExt spid="_x0000_s32907"/>
                </a:ext>
                <a:ext uri="{FF2B5EF4-FFF2-40B4-BE49-F238E27FC236}">
                  <a16:creationId xmlns:a16="http://schemas.microsoft.com/office/drawing/2014/main" id="{00000000-0008-0000-0300-00008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50</xdr:row>
          <xdr:rowOff>114300</xdr:rowOff>
        </xdr:from>
        <xdr:to>
          <xdr:col>9</xdr:col>
          <xdr:colOff>1143000</xdr:colOff>
          <xdr:row>50</xdr:row>
          <xdr:rowOff>314325</xdr:rowOff>
        </xdr:to>
        <xdr:sp macro="" textlink="">
          <xdr:nvSpPr>
            <xdr:cNvPr id="32908" name="Drop Down 140" hidden="1">
              <a:extLst>
                <a:ext uri="{63B3BB69-23CF-44E3-9099-C40C66FF867C}">
                  <a14:compatExt spid="_x0000_s32908"/>
                </a:ext>
                <a:ext uri="{FF2B5EF4-FFF2-40B4-BE49-F238E27FC236}">
                  <a16:creationId xmlns:a16="http://schemas.microsoft.com/office/drawing/2014/main" id="{00000000-0008-0000-0300-00008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51</xdr:row>
          <xdr:rowOff>114300</xdr:rowOff>
        </xdr:from>
        <xdr:to>
          <xdr:col>9</xdr:col>
          <xdr:colOff>1143000</xdr:colOff>
          <xdr:row>51</xdr:row>
          <xdr:rowOff>314325</xdr:rowOff>
        </xdr:to>
        <xdr:sp macro="" textlink="">
          <xdr:nvSpPr>
            <xdr:cNvPr id="32909" name="Drop Down 141" hidden="1">
              <a:extLst>
                <a:ext uri="{63B3BB69-23CF-44E3-9099-C40C66FF867C}">
                  <a14:compatExt spid="_x0000_s32909"/>
                </a:ext>
                <a:ext uri="{FF2B5EF4-FFF2-40B4-BE49-F238E27FC236}">
                  <a16:creationId xmlns:a16="http://schemas.microsoft.com/office/drawing/2014/main" id="{00000000-0008-0000-0300-00008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114300</xdr:rowOff>
        </xdr:from>
        <xdr:to>
          <xdr:col>9</xdr:col>
          <xdr:colOff>1143000</xdr:colOff>
          <xdr:row>52</xdr:row>
          <xdr:rowOff>314325</xdr:rowOff>
        </xdr:to>
        <xdr:sp macro="" textlink="">
          <xdr:nvSpPr>
            <xdr:cNvPr id="32910" name="Drop Down 142" hidden="1">
              <a:extLst>
                <a:ext uri="{63B3BB69-23CF-44E3-9099-C40C66FF867C}">
                  <a14:compatExt spid="_x0000_s32910"/>
                </a:ext>
                <a:ext uri="{FF2B5EF4-FFF2-40B4-BE49-F238E27FC236}">
                  <a16:creationId xmlns:a16="http://schemas.microsoft.com/office/drawing/2014/main" id="{00000000-0008-0000-0300-00008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53</xdr:row>
          <xdr:rowOff>114300</xdr:rowOff>
        </xdr:from>
        <xdr:to>
          <xdr:col>9</xdr:col>
          <xdr:colOff>1143000</xdr:colOff>
          <xdr:row>53</xdr:row>
          <xdr:rowOff>314325</xdr:rowOff>
        </xdr:to>
        <xdr:sp macro="" textlink="">
          <xdr:nvSpPr>
            <xdr:cNvPr id="32911" name="Drop Down 143" hidden="1">
              <a:extLst>
                <a:ext uri="{63B3BB69-23CF-44E3-9099-C40C66FF867C}">
                  <a14:compatExt spid="_x0000_s32911"/>
                </a:ext>
                <a:ext uri="{FF2B5EF4-FFF2-40B4-BE49-F238E27FC236}">
                  <a16:creationId xmlns:a16="http://schemas.microsoft.com/office/drawing/2014/main" id="{00000000-0008-0000-0300-00008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54</xdr:row>
          <xdr:rowOff>114300</xdr:rowOff>
        </xdr:from>
        <xdr:to>
          <xdr:col>9</xdr:col>
          <xdr:colOff>1143000</xdr:colOff>
          <xdr:row>54</xdr:row>
          <xdr:rowOff>314325</xdr:rowOff>
        </xdr:to>
        <xdr:sp macro="" textlink="">
          <xdr:nvSpPr>
            <xdr:cNvPr id="32912" name="Drop Down 144" hidden="1">
              <a:extLst>
                <a:ext uri="{63B3BB69-23CF-44E3-9099-C40C66FF867C}">
                  <a14:compatExt spid="_x0000_s32912"/>
                </a:ext>
                <a:ext uri="{FF2B5EF4-FFF2-40B4-BE49-F238E27FC236}">
                  <a16:creationId xmlns:a16="http://schemas.microsoft.com/office/drawing/2014/main" id="{00000000-0008-0000-0300-00009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114300</xdr:rowOff>
        </xdr:from>
        <xdr:to>
          <xdr:col>9</xdr:col>
          <xdr:colOff>1143000</xdr:colOff>
          <xdr:row>55</xdr:row>
          <xdr:rowOff>314325</xdr:rowOff>
        </xdr:to>
        <xdr:sp macro="" textlink="">
          <xdr:nvSpPr>
            <xdr:cNvPr id="32913" name="Drop Down 145" hidden="1">
              <a:extLst>
                <a:ext uri="{63B3BB69-23CF-44E3-9099-C40C66FF867C}">
                  <a14:compatExt spid="_x0000_s32913"/>
                </a:ext>
                <a:ext uri="{FF2B5EF4-FFF2-40B4-BE49-F238E27FC236}">
                  <a16:creationId xmlns:a16="http://schemas.microsoft.com/office/drawing/2014/main" id="{00000000-0008-0000-0300-00009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56</xdr:row>
          <xdr:rowOff>114300</xdr:rowOff>
        </xdr:from>
        <xdr:to>
          <xdr:col>9</xdr:col>
          <xdr:colOff>1143000</xdr:colOff>
          <xdr:row>56</xdr:row>
          <xdr:rowOff>314325</xdr:rowOff>
        </xdr:to>
        <xdr:sp macro="" textlink="">
          <xdr:nvSpPr>
            <xdr:cNvPr id="32914" name="Drop Down 146" hidden="1">
              <a:extLst>
                <a:ext uri="{63B3BB69-23CF-44E3-9099-C40C66FF867C}">
                  <a14:compatExt spid="_x0000_s32914"/>
                </a:ext>
                <a:ext uri="{FF2B5EF4-FFF2-40B4-BE49-F238E27FC236}">
                  <a16:creationId xmlns:a16="http://schemas.microsoft.com/office/drawing/2014/main" id="{00000000-0008-0000-0300-00009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57</xdr:row>
          <xdr:rowOff>114300</xdr:rowOff>
        </xdr:from>
        <xdr:to>
          <xdr:col>9</xdr:col>
          <xdr:colOff>1143000</xdr:colOff>
          <xdr:row>57</xdr:row>
          <xdr:rowOff>314325</xdr:rowOff>
        </xdr:to>
        <xdr:sp macro="" textlink="">
          <xdr:nvSpPr>
            <xdr:cNvPr id="32915" name="Drop Down 147" hidden="1">
              <a:extLst>
                <a:ext uri="{63B3BB69-23CF-44E3-9099-C40C66FF867C}">
                  <a14:compatExt spid="_x0000_s32915"/>
                </a:ext>
                <a:ext uri="{FF2B5EF4-FFF2-40B4-BE49-F238E27FC236}">
                  <a16:creationId xmlns:a16="http://schemas.microsoft.com/office/drawing/2014/main" id="{00000000-0008-0000-0300-00009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58</xdr:row>
          <xdr:rowOff>114300</xdr:rowOff>
        </xdr:from>
        <xdr:to>
          <xdr:col>9</xdr:col>
          <xdr:colOff>1143000</xdr:colOff>
          <xdr:row>58</xdr:row>
          <xdr:rowOff>314325</xdr:rowOff>
        </xdr:to>
        <xdr:sp macro="" textlink="">
          <xdr:nvSpPr>
            <xdr:cNvPr id="32916" name="Drop Down 148" hidden="1">
              <a:extLst>
                <a:ext uri="{63B3BB69-23CF-44E3-9099-C40C66FF867C}">
                  <a14:compatExt spid="_x0000_s32916"/>
                </a:ext>
                <a:ext uri="{FF2B5EF4-FFF2-40B4-BE49-F238E27FC236}">
                  <a16:creationId xmlns:a16="http://schemas.microsoft.com/office/drawing/2014/main" id="{00000000-0008-0000-0300-00009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59</xdr:row>
          <xdr:rowOff>114300</xdr:rowOff>
        </xdr:from>
        <xdr:to>
          <xdr:col>9</xdr:col>
          <xdr:colOff>1143000</xdr:colOff>
          <xdr:row>59</xdr:row>
          <xdr:rowOff>314325</xdr:rowOff>
        </xdr:to>
        <xdr:sp macro="" textlink="">
          <xdr:nvSpPr>
            <xdr:cNvPr id="32917" name="Drop Down 149" hidden="1">
              <a:extLst>
                <a:ext uri="{63B3BB69-23CF-44E3-9099-C40C66FF867C}">
                  <a14:compatExt spid="_x0000_s32917"/>
                </a:ext>
                <a:ext uri="{FF2B5EF4-FFF2-40B4-BE49-F238E27FC236}">
                  <a16:creationId xmlns:a16="http://schemas.microsoft.com/office/drawing/2014/main" id="{00000000-0008-0000-0300-00009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60</xdr:row>
          <xdr:rowOff>114300</xdr:rowOff>
        </xdr:from>
        <xdr:to>
          <xdr:col>9</xdr:col>
          <xdr:colOff>1143000</xdr:colOff>
          <xdr:row>60</xdr:row>
          <xdr:rowOff>314325</xdr:rowOff>
        </xdr:to>
        <xdr:sp macro="" textlink="">
          <xdr:nvSpPr>
            <xdr:cNvPr id="32918" name="Drop Down 150" hidden="1">
              <a:extLst>
                <a:ext uri="{63B3BB69-23CF-44E3-9099-C40C66FF867C}">
                  <a14:compatExt spid="_x0000_s32918"/>
                </a:ext>
                <a:ext uri="{FF2B5EF4-FFF2-40B4-BE49-F238E27FC236}">
                  <a16:creationId xmlns:a16="http://schemas.microsoft.com/office/drawing/2014/main" id="{00000000-0008-0000-0300-00009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5</xdr:row>
          <xdr:rowOff>152400</xdr:rowOff>
        </xdr:from>
        <xdr:to>
          <xdr:col>24</xdr:col>
          <xdr:colOff>1123950</xdr:colOff>
          <xdr:row>6</xdr:row>
          <xdr:rowOff>9525</xdr:rowOff>
        </xdr:to>
        <xdr:sp macro="" textlink="">
          <xdr:nvSpPr>
            <xdr:cNvPr id="32919" name="Drop Down 151" hidden="1">
              <a:extLst>
                <a:ext uri="{63B3BB69-23CF-44E3-9099-C40C66FF867C}">
                  <a14:compatExt spid="_x0000_s32919"/>
                </a:ext>
                <a:ext uri="{FF2B5EF4-FFF2-40B4-BE49-F238E27FC236}">
                  <a16:creationId xmlns:a16="http://schemas.microsoft.com/office/drawing/2014/main" id="{00000000-0008-0000-0300-00009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6</xdr:row>
          <xdr:rowOff>190500</xdr:rowOff>
        </xdr:from>
        <xdr:to>
          <xdr:col>24</xdr:col>
          <xdr:colOff>1123950</xdr:colOff>
          <xdr:row>7</xdr:row>
          <xdr:rowOff>257175</xdr:rowOff>
        </xdr:to>
        <xdr:sp macro="" textlink="">
          <xdr:nvSpPr>
            <xdr:cNvPr id="32920" name="Drop Down 152" hidden="1">
              <a:extLst>
                <a:ext uri="{63B3BB69-23CF-44E3-9099-C40C66FF867C}">
                  <a14:compatExt spid="_x0000_s32920"/>
                </a:ext>
                <a:ext uri="{FF2B5EF4-FFF2-40B4-BE49-F238E27FC236}">
                  <a16:creationId xmlns:a16="http://schemas.microsoft.com/office/drawing/2014/main" id="{00000000-0008-0000-0300-00009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7</xdr:row>
          <xdr:rowOff>457200</xdr:rowOff>
        </xdr:from>
        <xdr:to>
          <xdr:col>24</xdr:col>
          <xdr:colOff>1123950</xdr:colOff>
          <xdr:row>7</xdr:row>
          <xdr:rowOff>733425</xdr:rowOff>
        </xdr:to>
        <xdr:sp macro="" textlink="">
          <xdr:nvSpPr>
            <xdr:cNvPr id="32921" name="Drop Down 153" hidden="1">
              <a:extLst>
                <a:ext uri="{63B3BB69-23CF-44E3-9099-C40C66FF867C}">
                  <a14:compatExt spid="_x0000_s32921"/>
                </a:ext>
                <a:ext uri="{FF2B5EF4-FFF2-40B4-BE49-F238E27FC236}">
                  <a16:creationId xmlns:a16="http://schemas.microsoft.com/office/drawing/2014/main" id="{00000000-0008-0000-0300-00009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8</xdr:row>
          <xdr:rowOff>314325</xdr:rowOff>
        </xdr:from>
        <xdr:to>
          <xdr:col>24</xdr:col>
          <xdr:colOff>1133475</xdr:colOff>
          <xdr:row>9</xdr:row>
          <xdr:rowOff>190500</xdr:rowOff>
        </xdr:to>
        <xdr:sp macro="" textlink="">
          <xdr:nvSpPr>
            <xdr:cNvPr id="32922" name="Drop Down 154" hidden="1">
              <a:extLst>
                <a:ext uri="{63B3BB69-23CF-44E3-9099-C40C66FF867C}">
                  <a14:compatExt spid="_x0000_s32922"/>
                </a:ext>
                <a:ext uri="{FF2B5EF4-FFF2-40B4-BE49-F238E27FC236}">
                  <a16:creationId xmlns:a16="http://schemas.microsoft.com/office/drawing/2014/main" id="{00000000-0008-0000-0300-00009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276225</xdr:colOff>
          <xdr:row>9</xdr:row>
          <xdr:rowOff>381000</xdr:rowOff>
        </xdr:from>
        <xdr:to>
          <xdr:col>24</xdr:col>
          <xdr:colOff>1123950</xdr:colOff>
          <xdr:row>9</xdr:row>
          <xdr:rowOff>647700</xdr:rowOff>
        </xdr:to>
        <xdr:sp macro="" textlink="">
          <xdr:nvSpPr>
            <xdr:cNvPr id="32923" name="Drop Down 155" hidden="1">
              <a:extLst>
                <a:ext uri="{63B3BB69-23CF-44E3-9099-C40C66FF867C}">
                  <a14:compatExt spid="_x0000_s32923"/>
                </a:ext>
                <a:ext uri="{FF2B5EF4-FFF2-40B4-BE49-F238E27FC236}">
                  <a16:creationId xmlns:a16="http://schemas.microsoft.com/office/drawing/2014/main" id="{00000000-0008-0000-0300-00009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61</xdr:row>
          <xdr:rowOff>114300</xdr:rowOff>
        </xdr:from>
        <xdr:to>
          <xdr:col>6</xdr:col>
          <xdr:colOff>1143000</xdr:colOff>
          <xdr:row>61</xdr:row>
          <xdr:rowOff>314325</xdr:rowOff>
        </xdr:to>
        <xdr:sp macro="" textlink="">
          <xdr:nvSpPr>
            <xdr:cNvPr id="32924" name="Drop Down 156" hidden="1">
              <a:extLst>
                <a:ext uri="{63B3BB69-23CF-44E3-9099-C40C66FF867C}">
                  <a14:compatExt spid="_x0000_s32924"/>
                </a:ext>
                <a:ext uri="{FF2B5EF4-FFF2-40B4-BE49-F238E27FC236}">
                  <a16:creationId xmlns:a16="http://schemas.microsoft.com/office/drawing/2014/main" id="{00000000-0008-0000-0300-00009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61</xdr:row>
          <xdr:rowOff>114300</xdr:rowOff>
        </xdr:from>
        <xdr:to>
          <xdr:col>12</xdr:col>
          <xdr:colOff>1143000</xdr:colOff>
          <xdr:row>61</xdr:row>
          <xdr:rowOff>314325</xdr:rowOff>
        </xdr:to>
        <xdr:sp macro="" textlink="">
          <xdr:nvSpPr>
            <xdr:cNvPr id="32925" name="Drop Down 157" hidden="1">
              <a:extLst>
                <a:ext uri="{63B3BB69-23CF-44E3-9099-C40C66FF867C}">
                  <a14:compatExt spid="_x0000_s32925"/>
                </a:ext>
                <a:ext uri="{FF2B5EF4-FFF2-40B4-BE49-F238E27FC236}">
                  <a16:creationId xmlns:a16="http://schemas.microsoft.com/office/drawing/2014/main" id="{00000000-0008-0000-0300-00009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61</xdr:row>
          <xdr:rowOff>114300</xdr:rowOff>
        </xdr:from>
        <xdr:to>
          <xdr:col>9</xdr:col>
          <xdr:colOff>1143000</xdr:colOff>
          <xdr:row>61</xdr:row>
          <xdr:rowOff>314325</xdr:rowOff>
        </xdr:to>
        <xdr:sp macro="" textlink="">
          <xdr:nvSpPr>
            <xdr:cNvPr id="32926" name="Drop Down 158" hidden="1">
              <a:extLst>
                <a:ext uri="{63B3BB69-23CF-44E3-9099-C40C66FF867C}">
                  <a14:compatExt spid="_x0000_s32926"/>
                </a:ext>
                <a:ext uri="{FF2B5EF4-FFF2-40B4-BE49-F238E27FC236}">
                  <a16:creationId xmlns:a16="http://schemas.microsoft.com/office/drawing/2014/main" id="{00000000-0008-0000-0300-00009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10</xdr:row>
          <xdr:rowOff>114300</xdr:rowOff>
        </xdr:from>
        <xdr:to>
          <xdr:col>15</xdr:col>
          <xdr:colOff>1143000</xdr:colOff>
          <xdr:row>10</xdr:row>
          <xdr:rowOff>314325</xdr:rowOff>
        </xdr:to>
        <xdr:sp macro="" textlink="">
          <xdr:nvSpPr>
            <xdr:cNvPr id="32927" name="Drop Down 159" hidden="1">
              <a:extLst>
                <a:ext uri="{63B3BB69-23CF-44E3-9099-C40C66FF867C}">
                  <a14:compatExt spid="_x0000_s32927"/>
                </a:ext>
                <a:ext uri="{FF2B5EF4-FFF2-40B4-BE49-F238E27FC236}">
                  <a16:creationId xmlns:a16="http://schemas.microsoft.com/office/drawing/2014/main" id="{00000000-0008-0000-0300-00009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12</xdr:row>
          <xdr:rowOff>114300</xdr:rowOff>
        </xdr:from>
        <xdr:to>
          <xdr:col>15</xdr:col>
          <xdr:colOff>1143000</xdr:colOff>
          <xdr:row>12</xdr:row>
          <xdr:rowOff>314325</xdr:rowOff>
        </xdr:to>
        <xdr:sp macro="" textlink="">
          <xdr:nvSpPr>
            <xdr:cNvPr id="32928" name="Drop Down 160" hidden="1">
              <a:extLst>
                <a:ext uri="{63B3BB69-23CF-44E3-9099-C40C66FF867C}">
                  <a14:compatExt spid="_x0000_s32928"/>
                </a:ext>
                <a:ext uri="{FF2B5EF4-FFF2-40B4-BE49-F238E27FC236}">
                  <a16:creationId xmlns:a16="http://schemas.microsoft.com/office/drawing/2014/main" id="{00000000-0008-0000-0300-0000A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13</xdr:row>
          <xdr:rowOff>114300</xdr:rowOff>
        </xdr:from>
        <xdr:to>
          <xdr:col>15</xdr:col>
          <xdr:colOff>1143000</xdr:colOff>
          <xdr:row>13</xdr:row>
          <xdr:rowOff>314325</xdr:rowOff>
        </xdr:to>
        <xdr:sp macro="" textlink="">
          <xdr:nvSpPr>
            <xdr:cNvPr id="32929" name="Drop Down 161" hidden="1">
              <a:extLst>
                <a:ext uri="{63B3BB69-23CF-44E3-9099-C40C66FF867C}">
                  <a14:compatExt spid="_x0000_s32929"/>
                </a:ext>
                <a:ext uri="{FF2B5EF4-FFF2-40B4-BE49-F238E27FC236}">
                  <a16:creationId xmlns:a16="http://schemas.microsoft.com/office/drawing/2014/main" id="{00000000-0008-0000-0300-0000A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14</xdr:row>
          <xdr:rowOff>114300</xdr:rowOff>
        </xdr:from>
        <xdr:to>
          <xdr:col>15</xdr:col>
          <xdr:colOff>1143000</xdr:colOff>
          <xdr:row>14</xdr:row>
          <xdr:rowOff>314325</xdr:rowOff>
        </xdr:to>
        <xdr:sp macro="" textlink="">
          <xdr:nvSpPr>
            <xdr:cNvPr id="32930" name="Drop Down 162" hidden="1">
              <a:extLst>
                <a:ext uri="{63B3BB69-23CF-44E3-9099-C40C66FF867C}">
                  <a14:compatExt spid="_x0000_s32930"/>
                </a:ext>
                <a:ext uri="{FF2B5EF4-FFF2-40B4-BE49-F238E27FC236}">
                  <a16:creationId xmlns:a16="http://schemas.microsoft.com/office/drawing/2014/main" id="{00000000-0008-0000-0300-0000A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15</xdr:row>
          <xdr:rowOff>114300</xdr:rowOff>
        </xdr:from>
        <xdr:to>
          <xdr:col>15</xdr:col>
          <xdr:colOff>1143000</xdr:colOff>
          <xdr:row>15</xdr:row>
          <xdr:rowOff>314325</xdr:rowOff>
        </xdr:to>
        <xdr:sp macro="" textlink="">
          <xdr:nvSpPr>
            <xdr:cNvPr id="32931" name="Drop Down 163" hidden="1">
              <a:extLst>
                <a:ext uri="{63B3BB69-23CF-44E3-9099-C40C66FF867C}">
                  <a14:compatExt spid="_x0000_s32931"/>
                </a:ext>
                <a:ext uri="{FF2B5EF4-FFF2-40B4-BE49-F238E27FC236}">
                  <a16:creationId xmlns:a16="http://schemas.microsoft.com/office/drawing/2014/main" id="{00000000-0008-0000-0300-0000A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16</xdr:row>
          <xdr:rowOff>114300</xdr:rowOff>
        </xdr:from>
        <xdr:to>
          <xdr:col>15</xdr:col>
          <xdr:colOff>1143000</xdr:colOff>
          <xdr:row>16</xdr:row>
          <xdr:rowOff>314325</xdr:rowOff>
        </xdr:to>
        <xdr:sp macro="" textlink="">
          <xdr:nvSpPr>
            <xdr:cNvPr id="32932" name="Drop Down 164" hidden="1">
              <a:extLst>
                <a:ext uri="{63B3BB69-23CF-44E3-9099-C40C66FF867C}">
                  <a14:compatExt spid="_x0000_s32932"/>
                </a:ext>
                <a:ext uri="{FF2B5EF4-FFF2-40B4-BE49-F238E27FC236}">
                  <a16:creationId xmlns:a16="http://schemas.microsoft.com/office/drawing/2014/main" id="{00000000-0008-0000-0300-0000A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17</xdr:row>
          <xdr:rowOff>114300</xdr:rowOff>
        </xdr:from>
        <xdr:to>
          <xdr:col>15</xdr:col>
          <xdr:colOff>1143000</xdr:colOff>
          <xdr:row>17</xdr:row>
          <xdr:rowOff>314325</xdr:rowOff>
        </xdr:to>
        <xdr:sp macro="" textlink="">
          <xdr:nvSpPr>
            <xdr:cNvPr id="32933" name="Drop Down 165" hidden="1">
              <a:extLst>
                <a:ext uri="{63B3BB69-23CF-44E3-9099-C40C66FF867C}">
                  <a14:compatExt spid="_x0000_s32933"/>
                </a:ext>
                <a:ext uri="{FF2B5EF4-FFF2-40B4-BE49-F238E27FC236}">
                  <a16:creationId xmlns:a16="http://schemas.microsoft.com/office/drawing/2014/main" id="{00000000-0008-0000-0300-0000A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18</xdr:row>
          <xdr:rowOff>114300</xdr:rowOff>
        </xdr:from>
        <xdr:to>
          <xdr:col>15</xdr:col>
          <xdr:colOff>1143000</xdr:colOff>
          <xdr:row>18</xdr:row>
          <xdr:rowOff>314325</xdr:rowOff>
        </xdr:to>
        <xdr:sp macro="" textlink="">
          <xdr:nvSpPr>
            <xdr:cNvPr id="32934" name="Drop Down 166" hidden="1">
              <a:extLst>
                <a:ext uri="{63B3BB69-23CF-44E3-9099-C40C66FF867C}">
                  <a14:compatExt spid="_x0000_s32934"/>
                </a:ext>
                <a:ext uri="{FF2B5EF4-FFF2-40B4-BE49-F238E27FC236}">
                  <a16:creationId xmlns:a16="http://schemas.microsoft.com/office/drawing/2014/main" id="{00000000-0008-0000-0300-0000A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19</xdr:row>
          <xdr:rowOff>114300</xdr:rowOff>
        </xdr:from>
        <xdr:to>
          <xdr:col>15</xdr:col>
          <xdr:colOff>1143000</xdr:colOff>
          <xdr:row>19</xdr:row>
          <xdr:rowOff>314325</xdr:rowOff>
        </xdr:to>
        <xdr:sp macro="" textlink="">
          <xdr:nvSpPr>
            <xdr:cNvPr id="32935" name="Drop Down 167" hidden="1">
              <a:extLst>
                <a:ext uri="{63B3BB69-23CF-44E3-9099-C40C66FF867C}">
                  <a14:compatExt spid="_x0000_s32935"/>
                </a:ext>
                <a:ext uri="{FF2B5EF4-FFF2-40B4-BE49-F238E27FC236}">
                  <a16:creationId xmlns:a16="http://schemas.microsoft.com/office/drawing/2014/main" id="{00000000-0008-0000-0300-0000A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20</xdr:row>
          <xdr:rowOff>114300</xdr:rowOff>
        </xdr:from>
        <xdr:to>
          <xdr:col>15</xdr:col>
          <xdr:colOff>1143000</xdr:colOff>
          <xdr:row>20</xdr:row>
          <xdr:rowOff>314325</xdr:rowOff>
        </xdr:to>
        <xdr:sp macro="" textlink="">
          <xdr:nvSpPr>
            <xdr:cNvPr id="32936" name="Drop Down 168" hidden="1">
              <a:extLst>
                <a:ext uri="{63B3BB69-23CF-44E3-9099-C40C66FF867C}">
                  <a14:compatExt spid="_x0000_s32936"/>
                </a:ext>
                <a:ext uri="{FF2B5EF4-FFF2-40B4-BE49-F238E27FC236}">
                  <a16:creationId xmlns:a16="http://schemas.microsoft.com/office/drawing/2014/main" id="{00000000-0008-0000-0300-0000A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21</xdr:row>
          <xdr:rowOff>114300</xdr:rowOff>
        </xdr:from>
        <xdr:to>
          <xdr:col>15</xdr:col>
          <xdr:colOff>1143000</xdr:colOff>
          <xdr:row>21</xdr:row>
          <xdr:rowOff>314325</xdr:rowOff>
        </xdr:to>
        <xdr:sp macro="" textlink="">
          <xdr:nvSpPr>
            <xdr:cNvPr id="32937" name="Drop Down 169" hidden="1">
              <a:extLst>
                <a:ext uri="{63B3BB69-23CF-44E3-9099-C40C66FF867C}">
                  <a14:compatExt spid="_x0000_s32937"/>
                </a:ext>
                <a:ext uri="{FF2B5EF4-FFF2-40B4-BE49-F238E27FC236}">
                  <a16:creationId xmlns:a16="http://schemas.microsoft.com/office/drawing/2014/main" id="{00000000-0008-0000-0300-0000A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22</xdr:row>
          <xdr:rowOff>114300</xdr:rowOff>
        </xdr:from>
        <xdr:to>
          <xdr:col>15</xdr:col>
          <xdr:colOff>1143000</xdr:colOff>
          <xdr:row>22</xdr:row>
          <xdr:rowOff>314325</xdr:rowOff>
        </xdr:to>
        <xdr:sp macro="" textlink="">
          <xdr:nvSpPr>
            <xdr:cNvPr id="32938" name="Drop Down 170" hidden="1">
              <a:extLst>
                <a:ext uri="{63B3BB69-23CF-44E3-9099-C40C66FF867C}">
                  <a14:compatExt spid="_x0000_s32938"/>
                </a:ext>
                <a:ext uri="{FF2B5EF4-FFF2-40B4-BE49-F238E27FC236}">
                  <a16:creationId xmlns:a16="http://schemas.microsoft.com/office/drawing/2014/main" id="{00000000-0008-0000-0300-0000A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23</xdr:row>
          <xdr:rowOff>114300</xdr:rowOff>
        </xdr:from>
        <xdr:to>
          <xdr:col>15</xdr:col>
          <xdr:colOff>1143000</xdr:colOff>
          <xdr:row>23</xdr:row>
          <xdr:rowOff>314325</xdr:rowOff>
        </xdr:to>
        <xdr:sp macro="" textlink="">
          <xdr:nvSpPr>
            <xdr:cNvPr id="32939" name="Drop Down 171" hidden="1">
              <a:extLst>
                <a:ext uri="{63B3BB69-23CF-44E3-9099-C40C66FF867C}">
                  <a14:compatExt spid="_x0000_s32939"/>
                </a:ext>
                <a:ext uri="{FF2B5EF4-FFF2-40B4-BE49-F238E27FC236}">
                  <a16:creationId xmlns:a16="http://schemas.microsoft.com/office/drawing/2014/main" id="{00000000-0008-0000-0300-0000A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24</xdr:row>
          <xdr:rowOff>114300</xdr:rowOff>
        </xdr:from>
        <xdr:to>
          <xdr:col>15</xdr:col>
          <xdr:colOff>1143000</xdr:colOff>
          <xdr:row>24</xdr:row>
          <xdr:rowOff>314325</xdr:rowOff>
        </xdr:to>
        <xdr:sp macro="" textlink="">
          <xdr:nvSpPr>
            <xdr:cNvPr id="32940" name="Drop Down 172" hidden="1">
              <a:extLst>
                <a:ext uri="{63B3BB69-23CF-44E3-9099-C40C66FF867C}">
                  <a14:compatExt spid="_x0000_s32940"/>
                </a:ext>
                <a:ext uri="{FF2B5EF4-FFF2-40B4-BE49-F238E27FC236}">
                  <a16:creationId xmlns:a16="http://schemas.microsoft.com/office/drawing/2014/main" id="{00000000-0008-0000-0300-0000A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25</xdr:row>
          <xdr:rowOff>114300</xdr:rowOff>
        </xdr:from>
        <xdr:to>
          <xdr:col>15</xdr:col>
          <xdr:colOff>1143000</xdr:colOff>
          <xdr:row>25</xdr:row>
          <xdr:rowOff>314325</xdr:rowOff>
        </xdr:to>
        <xdr:sp macro="" textlink="">
          <xdr:nvSpPr>
            <xdr:cNvPr id="32941" name="Drop Down 173" hidden="1">
              <a:extLst>
                <a:ext uri="{63B3BB69-23CF-44E3-9099-C40C66FF867C}">
                  <a14:compatExt spid="_x0000_s32941"/>
                </a:ext>
                <a:ext uri="{FF2B5EF4-FFF2-40B4-BE49-F238E27FC236}">
                  <a16:creationId xmlns:a16="http://schemas.microsoft.com/office/drawing/2014/main" id="{00000000-0008-0000-0300-0000A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26</xdr:row>
          <xdr:rowOff>114300</xdr:rowOff>
        </xdr:from>
        <xdr:to>
          <xdr:col>15</xdr:col>
          <xdr:colOff>1143000</xdr:colOff>
          <xdr:row>26</xdr:row>
          <xdr:rowOff>314325</xdr:rowOff>
        </xdr:to>
        <xdr:sp macro="" textlink="">
          <xdr:nvSpPr>
            <xdr:cNvPr id="32942" name="Drop Down 174" hidden="1">
              <a:extLst>
                <a:ext uri="{63B3BB69-23CF-44E3-9099-C40C66FF867C}">
                  <a14:compatExt spid="_x0000_s32942"/>
                </a:ext>
                <a:ext uri="{FF2B5EF4-FFF2-40B4-BE49-F238E27FC236}">
                  <a16:creationId xmlns:a16="http://schemas.microsoft.com/office/drawing/2014/main" id="{00000000-0008-0000-0300-0000A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27</xdr:row>
          <xdr:rowOff>114300</xdr:rowOff>
        </xdr:from>
        <xdr:to>
          <xdr:col>15</xdr:col>
          <xdr:colOff>1143000</xdr:colOff>
          <xdr:row>27</xdr:row>
          <xdr:rowOff>314325</xdr:rowOff>
        </xdr:to>
        <xdr:sp macro="" textlink="">
          <xdr:nvSpPr>
            <xdr:cNvPr id="32943" name="Drop Down 175" hidden="1">
              <a:extLst>
                <a:ext uri="{63B3BB69-23CF-44E3-9099-C40C66FF867C}">
                  <a14:compatExt spid="_x0000_s32943"/>
                </a:ext>
                <a:ext uri="{FF2B5EF4-FFF2-40B4-BE49-F238E27FC236}">
                  <a16:creationId xmlns:a16="http://schemas.microsoft.com/office/drawing/2014/main" id="{00000000-0008-0000-0300-0000A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28</xdr:row>
          <xdr:rowOff>114300</xdr:rowOff>
        </xdr:from>
        <xdr:to>
          <xdr:col>15</xdr:col>
          <xdr:colOff>1143000</xdr:colOff>
          <xdr:row>28</xdr:row>
          <xdr:rowOff>314325</xdr:rowOff>
        </xdr:to>
        <xdr:sp macro="" textlink="">
          <xdr:nvSpPr>
            <xdr:cNvPr id="32944" name="Drop Down 176" hidden="1">
              <a:extLst>
                <a:ext uri="{63B3BB69-23CF-44E3-9099-C40C66FF867C}">
                  <a14:compatExt spid="_x0000_s32944"/>
                </a:ext>
                <a:ext uri="{FF2B5EF4-FFF2-40B4-BE49-F238E27FC236}">
                  <a16:creationId xmlns:a16="http://schemas.microsoft.com/office/drawing/2014/main" id="{00000000-0008-0000-0300-0000B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29</xdr:row>
          <xdr:rowOff>114300</xdr:rowOff>
        </xdr:from>
        <xdr:to>
          <xdr:col>15</xdr:col>
          <xdr:colOff>1143000</xdr:colOff>
          <xdr:row>29</xdr:row>
          <xdr:rowOff>314325</xdr:rowOff>
        </xdr:to>
        <xdr:sp macro="" textlink="">
          <xdr:nvSpPr>
            <xdr:cNvPr id="32945" name="Drop Down 177" hidden="1">
              <a:extLst>
                <a:ext uri="{63B3BB69-23CF-44E3-9099-C40C66FF867C}">
                  <a14:compatExt spid="_x0000_s32945"/>
                </a:ext>
                <a:ext uri="{FF2B5EF4-FFF2-40B4-BE49-F238E27FC236}">
                  <a16:creationId xmlns:a16="http://schemas.microsoft.com/office/drawing/2014/main" id="{00000000-0008-0000-0300-0000B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30</xdr:row>
          <xdr:rowOff>114300</xdr:rowOff>
        </xdr:from>
        <xdr:to>
          <xdr:col>15</xdr:col>
          <xdr:colOff>1143000</xdr:colOff>
          <xdr:row>30</xdr:row>
          <xdr:rowOff>314325</xdr:rowOff>
        </xdr:to>
        <xdr:sp macro="" textlink="">
          <xdr:nvSpPr>
            <xdr:cNvPr id="32946" name="Drop Down 178" hidden="1">
              <a:extLst>
                <a:ext uri="{63B3BB69-23CF-44E3-9099-C40C66FF867C}">
                  <a14:compatExt spid="_x0000_s32946"/>
                </a:ext>
                <a:ext uri="{FF2B5EF4-FFF2-40B4-BE49-F238E27FC236}">
                  <a16:creationId xmlns:a16="http://schemas.microsoft.com/office/drawing/2014/main" id="{00000000-0008-0000-0300-0000B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31</xdr:row>
          <xdr:rowOff>114300</xdr:rowOff>
        </xdr:from>
        <xdr:to>
          <xdr:col>15</xdr:col>
          <xdr:colOff>1143000</xdr:colOff>
          <xdr:row>31</xdr:row>
          <xdr:rowOff>314325</xdr:rowOff>
        </xdr:to>
        <xdr:sp macro="" textlink="">
          <xdr:nvSpPr>
            <xdr:cNvPr id="32947" name="Drop Down 179" hidden="1">
              <a:extLst>
                <a:ext uri="{63B3BB69-23CF-44E3-9099-C40C66FF867C}">
                  <a14:compatExt spid="_x0000_s32947"/>
                </a:ext>
                <a:ext uri="{FF2B5EF4-FFF2-40B4-BE49-F238E27FC236}">
                  <a16:creationId xmlns:a16="http://schemas.microsoft.com/office/drawing/2014/main" id="{00000000-0008-0000-0300-0000B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32</xdr:row>
          <xdr:rowOff>114300</xdr:rowOff>
        </xdr:from>
        <xdr:to>
          <xdr:col>15</xdr:col>
          <xdr:colOff>1143000</xdr:colOff>
          <xdr:row>32</xdr:row>
          <xdr:rowOff>314325</xdr:rowOff>
        </xdr:to>
        <xdr:sp macro="" textlink="">
          <xdr:nvSpPr>
            <xdr:cNvPr id="32948" name="Drop Down 180" hidden="1">
              <a:extLst>
                <a:ext uri="{63B3BB69-23CF-44E3-9099-C40C66FF867C}">
                  <a14:compatExt spid="_x0000_s32948"/>
                </a:ext>
                <a:ext uri="{FF2B5EF4-FFF2-40B4-BE49-F238E27FC236}">
                  <a16:creationId xmlns:a16="http://schemas.microsoft.com/office/drawing/2014/main" id="{00000000-0008-0000-0300-0000B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33</xdr:row>
          <xdr:rowOff>114300</xdr:rowOff>
        </xdr:from>
        <xdr:to>
          <xdr:col>15</xdr:col>
          <xdr:colOff>1143000</xdr:colOff>
          <xdr:row>33</xdr:row>
          <xdr:rowOff>314325</xdr:rowOff>
        </xdr:to>
        <xdr:sp macro="" textlink="">
          <xdr:nvSpPr>
            <xdr:cNvPr id="32949" name="Drop Down 181" hidden="1">
              <a:extLst>
                <a:ext uri="{63B3BB69-23CF-44E3-9099-C40C66FF867C}">
                  <a14:compatExt spid="_x0000_s32949"/>
                </a:ext>
                <a:ext uri="{FF2B5EF4-FFF2-40B4-BE49-F238E27FC236}">
                  <a16:creationId xmlns:a16="http://schemas.microsoft.com/office/drawing/2014/main" id="{00000000-0008-0000-0300-0000B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34</xdr:row>
          <xdr:rowOff>114300</xdr:rowOff>
        </xdr:from>
        <xdr:to>
          <xdr:col>15</xdr:col>
          <xdr:colOff>1143000</xdr:colOff>
          <xdr:row>34</xdr:row>
          <xdr:rowOff>314325</xdr:rowOff>
        </xdr:to>
        <xdr:sp macro="" textlink="">
          <xdr:nvSpPr>
            <xdr:cNvPr id="32950" name="Drop Down 182" hidden="1">
              <a:extLst>
                <a:ext uri="{63B3BB69-23CF-44E3-9099-C40C66FF867C}">
                  <a14:compatExt spid="_x0000_s32950"/>
                </a:ext>
                <a:ext uri="{FF2B5EF4-FFF2-40B4-BE49-F238E27FC236}">
                  <a16:creationId xmlns:a16="http://schemas.microsoft.com/office/drawing/2014/main" id="{00000000-0008-0000-0300-0000B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35</xdr:row>
          <xdr:rowOff>114300</xdr:rowOff>
        </xdr:from>
        <xdr:to>
          <xdr:col>15</xdr:col>
          <xdr:colOff>1143000</xdr:colOff>
          <xdr:row>35</xdr:row>
          <xdr:rowOff>314325</xdr:rowOff>
        </xdr:to>
        <xdr:sp macro="" textlink="">
          <xdr:nvSpPr>
            <xdr:cNvPr id="32951" name="Drop Down 183" hidden="1">
              <a:extLst>
                <a:ext uri="{63B3BB69-23CF-44E3-9099-C40C66FF867C}">
                  <a14:compatExt spid="_x0000_s32951"/>
                </a:ext>
                <a:ext uri="{FF2B5EF4-FFF2-40B4-BE49-F238E27FC236}">
                  <a16:creationId xmlns:a16="http://schemas.microsoft.com/office/drawing/2014/main" id="{00000000-0008-0000-0300-0000B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36</xdr:row>
          <xdr:rowOff>114300</xdr:rowOff>
        </xdr:from>
        <xdr:to>
          <xdr:col>15</xdr:col>
          <xdr:colOff>1143000</xdr:colOff>
          <xdr:row>36</xdr:row>
          <xdr:rowOff>314325</xdr:rowOff>
        </xdr:to>
        <xdr:sp macro="" textlink="">
          <xdr:nvSpPr>
            <xdr:cNvPr id="32952" name="Drop Down 184" hidden="1">
              <a:extLst>
                <a:ext uri="{63B3BB69-23CF-44E3-9099-C40C66FF867C}">
                  <a14:compatExt spid="_x0000_s32952"/>
                </a:ext>
                <a:ext uri="{FF2B5EF4-FFF2-40B4-BE49-F238E27FC236}">
                  <a16:creationId xmlns:a16="http://schemas.microsoft.com/office/drawing/2014/main" id="{00000000-0008-0000-0300-0000B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37</xdr:row>
          <xdr:rowOff>114300</xdr:rowOff>
        </xdr:from>
        <xdr:to>
          <xdr:col>15</xdr:col>
          <xdr:colOff>1143000</xdr:colOff>
          <xdr:row>37</xdr:row>
          <xdr:rowOff>314325</xdr:rowOff>
        </xdr:to>
        <xdr:sp macro="" textlink="">
          <xdr:nvSpPr>
            <xdr:cNvPr id="32953" name="Drop Down 185" hidden="1">
              <a:extLst>
                <a:ext uri="{63B3BB69-23CF-44E3-9099-C40C66FF867C}">
                  <a14:compatExt spid="_x0000_s32953"/>
                </a:ext>
                <a:ext uri="{FF2B5EF4-FFF2-40B4-BE49-F238E27FC236}">
                  <a16:creationId xmlns:a16="http://schemas.microsoft.com/office/drawing/2014/main" id="{00000000-0008-0000-0300-0000B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38</xdr:row>
          <xdr:rowOff>114300</xdr:rowOff>
        </xdr:from>
        <xdr:to>
          <xdr:col>15</xdr:col>
          <xdr:colOff>1143000</xdr:colOff>
          <xdr:row>38</xdr:row>
          <xdr:rowOff>314325</xdr:rowOff>
        </xdr:to>
        <xdr:sp macro="" textlink="">
          <xdr:nvSpPr>
            <xdr:cNvPr id="32954" name="Drop Down 186" hidden="1">
              <a:extLst>
                <a:ext uri="{63B3BB69-23CF-44E3-9099-C40C66FF867C}">
                  <a14:compatExt spid="_x0000_s32954"/>
                </a:ext>
                <a:ext uri="{FF2B5EF4-FFF2-40B4-BE49-F238E27FC236}">
                  <a16:creationId xmlns:a16="http://schemas.microsoft.com/office/drawing/2014/main" id="{00000000-0008-0000-0300-0000B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39</xdr:row>
          <xdr:rowOff>114300</xdr:rowOff>
        </xdr:from>
        <xdr:to>
          <xdr:col>15</xdr:col>
          <xdr:colOff>1143000</xdr:colOff>
          <xdr:row>39</xdr:row>
          <xdr:rowOff>314325</xdr:rowOff>
        </xdr:to>
        <xdr:sp macro="" textlink="">
          <xdr:nvSpPr>
            <xdr:cNvPr id="32955" name="Drop Down 187" hidden="1">
              <a:extLst>
                <a:ext uri="{63B3BB69-23CF-44E3-9099-C40C66FF867C}">
                  <a14:compatExt spid="_x0000_s32955"/>
                </a:ext>
                <a:ext uri="{FF2B5EF4-FFF2-40B4-BE49-F238E27FC236}">
                  <a16:creationId xmlns:a16="http://schemas.microsoft.com/office/drawing/2014/main" id="{00000000-0008-0000-0300-0000B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40</xdr:row>
          <xdr:rowOff>114300</xdr:rowOff>
        </xdr:from>
        <xdr:to>
          <xdr:col>15</xdr:col>
          <xdr:colOff>1143000</xdr:colOff>
          <xdr:row>40</xdr:row>
          <xdr:rowOff>314325</xdr:rowOff>
        </xdr:to>
        <xdr:sp macro="" textlink="">
          <xdr:nvSpPr>
            <xdr:cNvPr id="32956" name="Drop Down 188" hidden="1">
              <a:extLst>
                <a:ext uri="{63B3BB69-23CF-44E3-9099-C40C66FF867C}">
                  <a14:compatExt spid="_x0000_s32956"/>
                </a:ext>
                <a:ext uri="{FF2B5EF4-FFF2-40B4-BE49-F238E27FC236}">
                  <a16:creationId xmlns:a16="http://schemas.microsoft.com/office/drawing/2014/main" id="{00000000-0008-0000-0300-0000B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41</xdr:row>
          <xdr:rowOff>114300</xdr:rowOff>
        </xdr:from>
        <xdr:to>
          <xdr:col>15</xdr:col>
          <xdr:colOff>1143000</xdr:colOff>
          <xdr:row>41</xdr:row>
          <xdr:rowOff>314325</xdr:rowOff>
        </xdr:to>
        <xdr:sp macro="" textlink="">
          <xdr:nvSpPr>
            <xdr:cNvPr id="32957" name="Drop Down 189" hidden="1">
              <a:extLst>
                <a:ext uri="{63B3BB69-23CF-44E3-9099-C40C66FF867C}">
                  <a14:compatExt spid="_x0000_s32957"/>
                </a:ext>
                <a:ext uri="{FF2B5EF4-FFF2-40B4-BE49-F238E27FC236}">
                  <a16:creationId xmlns:a16="http://schemas.microsoft.com/office/drawing/2014/main" id="{00000000-0008-0000-0300-0000B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42</xdr:row>
          <xdr:rowOff>114300</xdr:rowOff>
        </xdr:from>
        <xdr:to>
          <xdr:col>15</xdr:col>
          <xdr:colOff>1143000</xdr:colOff>
          <xdr:row>42</xdr:row>
          <xdr:rowOff>314325</xdr:rowOff>
        </xdr:to>
        <xdr:sp macro="" textlink="">
          <xdr:nvSpPr>
            <xdr:cNvPr id="32958" name="Drop Down 190" hidden="1">
              <a:extLst>
                <a:ext uri="{63B3BB69-23CF-44E3-9099-C40C66FF867C}">
                  <a14:compatExt spid="_x0000_s32958"/>
                </a:ext>
                <a:ext uri="{FF2B5EF4-FFF2-40B4-BE49-F238E27FC236}">
                  <a16:creationId xmlns:a16="http://schemas.microsoft.com/office/drawing/2014/main" id="{00000000-0008-0000-0300-0000B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43</xdr:row>
          <xdr:rowOff>114300</xdr:rowOff>
        </xdr:from>
        <xdr:to>
          <xdr:col>15</xdr:col>
          <xdr:colOff>1143000</xdr:colOff>
          <xdr:row>43</xdr:row>
          <xdr:rowOff>314325</xdr:rowOff>
        </xdr:to>
        <xdr:sp macro="" textlink="">
          <xdr:nvSpPr>
            <xdr:cNvPr id="32959" name="Drop Down 191" hidden="1">
              <a:extLst>
                <a:ext uri="{63B3BB69-23CF-44E3-9099-C40C66FF867C}">
                  <a14:compatExt spid="_x0000_s32959"/>
                </a:ext>
                <a:ext uri="{FF2B5EF4-FFF2-40B4-BE49-F238E27FC236}">
                  <a16:creationId xmlns:a16="http://schemas.microsoft.com/office/drawing/2014/main" id="{00000000-0008-0000-0300-0000B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44</xdr:row>
          <xdr:rowOff>114300</xdr:rowOff>
        </xdr:from>
        <xdr:to>
          <xdr:col>15</xdr:col>
          <xdr:colOff>1143000</xdr:colOff>
          <xdr:row>44</xdr:row>
          <xdr:rowOff>314325</xdr:rowOff>
        </xdr:to>
        <xdr:sp macro="" textlink="">
          <xdr:nvSpPr>
            <xdr:cNvPr id="32960" name="Drop Down 192" hidden="1">
              <a:extLst>
                <a:ext uri="{63B3BB69-23CF-44E3-9099-C40C66FF867C}">
                  <a14:compatExt spid="_x0000_s32960"/>
                </a:ext>
                <a:ext uri="{FF2B5EF4-FFF2-40B4-BE49-F238E27FC236}">
                  <a16:creationId xmlns:a16="http://schemas.microsoft.com/office/drawing/2014/main" id="{00000000-0008-0000-0300-0000C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45</xdr:row>
          <xdr:rowOff>114300</xdr:rowOff>
        </xdr:from>
        <xdr:to>
          <xdr:col>15</xdr:col>
          <xdr:colOff>1143000</xdr:colOff>
          <xdr:row>45</xdr:row>
          <xdr:rowOff>314325</xdr:rowOff>
        </xdr:to>
        <xdr:sp macro="" textlink="">
          <xdr:nvSpPr>
            <xdr:cNvPr id="32961" name="Drop Down 193" hidden="1">
              <a:extLst>
                <a:ext uri="{63B3BB69-23CF-44E3-9099-C40C66FF867C}">
                  <a14:compatExt spid="_x0000_s32961"/>
                </a:ext>
                <a:ext uri="{FF2B5EF4-FFF2-40B4-BE49-F238E27FC236}">
                  <a16:creationId xmlns:a16="http://schemas.microsoft.com/office/drawing/2014/main" id="{00000000-0008-0000-0300-0000C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46</xdr:row>
          <xdr:rowOff>114300</xdr:rowOff>
        </xdr:from>
        <xdr:to>
          <xdr:col>15</xdr:col>
          <xdr:colOff>1143000</xdr:colOff>
          <xdr:row>46</xdr:row>
          <xdr:rowOff>314325</xdr:rowOff>
        </xdr:to>
        <xdr:sp macro="" textlink="">
          <xdr:nvSpPr>
            <xdr:cNvPr id="32962" name="Drop Down 194" hidden="1">
              <a:extLst>
                <a:ext uri="{63B3BB69-23CF-44E3-9099-C40C66FF867C}">
                  <a14:compatExt spid="_x0000_s32962"/>
                </a:ext>
                <a:ext uri="{FF2B5EF4-FFF2-40B4-BE49-F238E27FC236}">
                  <a16:creationId xmlns:a16="http://schemas.microsoft.com/office/drawing/2014/main" id="{00000000-0008-0000-0300-0000C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47</xdr:row>
          <xdr:rowOff>114300</xdr:rowOff>
        </xdr:from>
        <xdr:to>
          <xdr:col>15</xdr:col>
          <xdr:colOff>1143000</xdr:colOff>
          <xdr:row>47</xdr:row>
          <xdr:rowOff>314325</xdr:rowOff>
        </xdr:to>
        <xdr:sp macro="" textlink="">
          <xdr:nvSpPr>
            <xdr:cNvPr id="32963" name="Drop Down 195" hidden="1">
              <a:extLst>
                <a:ext uri="{63B3BB69-23CF-44E3-9099-C40C66FF867C}">
                  <a14:compatExt spid="_x0000_s32963"/>
                </a:ext>
                <a:ext uri="{FF2B5EF4-FFF2-40B4-BE49-F238E27FC236}">
                  <a16:creationId xmlns:a16="http://schemas.microsoft.com/office/drawing/2014/main" id="{00000000-0008-0000-0300-0000C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48</xdr:row>
          <xdr:rowOff>114300</xdr:rowOff>
        </xdr:from>
        <xdr:to>
          <xdr:col>15</xdr:col>
          <xdr:colOff>1143000</xdr:colOff>
          <xdr:row>48</xdr:row>
          <xdr:rowOff>314325</xdr:rowOff>
        </xdr:to>
        <xdr:sp macro="" textlink="">
          <xdr:nvSpPr>
            <xdr:cNvPr id="32964" name="Drop Down 196" hidden="1">
              <a:extLst>
                <a:ext uri="{63B3BB69-23CF-44E3-9099-C40C66FF867C}">
                  <a14:compatExt spid="_x0000_s32964"/>
                </a:ext>
                <a:ext uri="{FF2B5EF4-FFF2-40B4-BE49-F238E27FC236}">
                  <a16:creationId xmlns:a16="http://schemas.microsoft.com/office/drawing/2014/main" id="{00000000-0008-0000-0300-0000C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49</xdr:row>
          <xdr:rowOff>114300</xdr:rowOff>
        </xdr:from>
        <xdr:to>
          <xdr:col>15</xdr:col>
          <xdr:colOff>1143000</xdr:colOff>
          <xdr:row>49</xdr:row>
          <xdr:rowOff>314325</xdr:rowOff>
        </xdr:to>
        <xdr:sp macro="" textlink="">
          <xdr:nvSpPr>
            <xdr:cNvPr id="32965" name="Drop Down 197" hidden="1">
              <a:extLst>
                <a:ext uri="{63B3BB69-23CF-44E3-9099-C40C66FF867C}">
                  <a14:compatExt spid="_x0000_s32965"/>
                </a:ext>
                <a:ext uri="{FF2B5EF4-FFF2-40B4-BE49-F238E27FC236}">
                  <a16:creationId xmlns:a16="http://schemas.microsoft.com/office/drawing/2014/main" id="{00000000-0008-0000-0300-0000C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50</xdr:row>
          <xdr:rowOff>114300</xdr:rowOff>
        </xdr:from>
        <xdr:to>
          <xdr:col>15</xdr:col>
          <xdr:colOff>1143000</xdr:colOff>
          <xdr:row>50</xdr:row>
          <xdr:rowOff>314325</xdr:rowOff>
        </xdr:to>
        <xdr:sp macro="" textlink="">
          <xdr:nvSpPr>
            <xdr:cNvPr id="32966" name="Drop Down 198" hidden="1">
              <a:extLst>
                <a:ext uri="{63B3BB69-23CF-44E3-9099-C40C66FF867C}">
                  <a14:compatExt spid="_x0000_s32966"/>
                </a:ext>
                <a:ext uri="{FF2B5EF4-FFF2-40B4-BE49-F238E27FC236}">
                  <a16:creationId xmlns:a16="http://schemas.microsoft.com/office/drawing/2014/main" id="{00000000-0008-0000-0300-0000C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51</xdr:row>
          <xdr:rowOff>114300</xdr:rowOff>
        </xdr:from>
        <xdr:to>
          <xdr:col>15</xdr:col>
          <xdr:colOff>1143000</xdr:colOff>
          <xdr:row>51</xdr:row>
          <xdr:rowOff>314325</xdr:rowOff>
        </xdr:to>
        <xdr:sp macro="" textlink="">
          <xdr:nvSpPr>
            <xdr:cNvPr id="32967" name="Drop Down 199" hidden="1">
              <a:extLst>
                <a:ext uri="{63B3BB69-23CF-44E3-9099-C40C66FF867C}">
                  <a14:compatExt spid="_x0000_s32967"/>
                </a:ext>
                <a:ext uri="{FF2B5EF4-FFF2-40B4-BE49-F238E27FC236}">
                  <a16:creationId xmlns:a16="http://schemas.microsoft.com/office/drawing/2014/main" id="{00000000-0008-0000-0300-0000C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52</xdr:row>
          <xdr:rowOff>114300</xdr:rowOff>
        </xdr:from>
        <xdr:to>
          <xdr:col>15</xdr:col>
          <xdr:colOff>1143000</xdr:colOff>
          <xdr:row>52</xdr:row>
          <xdr:rowOff>314325</xdr:rowOff>
        </xdr:to>
        <xdr:sp macro="" textlink="">
          <xdr:nvSpPr>
            <xdr:cNvPr id="32968" name="Drop Down 200" hidden="1">
              <a:extLst>
                <a:ext uri="{63B3BB69-23CF-44E3-9099-C40C66FF867C}">
                  <a14:compatExt spid="_x0000_s32968"/>
                </a:ext>
                <a:ext uri="{FF2B5EF4-FFF2-40B4-BE49-F238E27FC236}">
                  <a16:creationId xmlns:a16="http://schemas.microsoft.com/office/drawing/2014/main" id="{00000000-0008-0000-0300-0000C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53</xdr:row>
          <xdr:rowOff>114300</xdr:rowOff>
        </xdr:from>
        <xdr:to>
          <xdr:col>15</xdr:col>
          <xdr:colOff>1143000</xdr:colOff>
          <xdr:row>53</xdr:row>
          <xdr:rowOff>314325</xdr:rowOff>
        </xdr:to>
        <xdr:sp macro="" textlink="">
          <xdr:nvSpPr>
            <xdr:cNvPr id="32969" name="Drop Down 201" hidden="1">
              <a:extLst>
                <a:ext uri="{63B3BB69-23CF-44E3-9099-C40C66FF867C}">
                  <a14:compatExt spid="_x0000_s32969"/>
                </a:ext>
                <a:ext uri="{FF2B5EF4-FFF2-40B4-BE49-F238E27FC236}">
                  <a16:creationId xmlns:a16="http://schemas.microsoft.com/office/drawing/2014/main" id="{00000000-0008-0000-0300-0000C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54</xdr:row>
          <xdr:rowOff>114300</xdr:rowOff>
        </xdr:from>
        <xdr:to>
          <xdr:col>15</xdr:col>
          <xdr:colOff>1143000</xdr:colOff>
          <xdr:row>54</xdr:row>
          <xdr:rowOff>314325</xdr:rowOff>
        </xdr:to>
        <xdr:sp macro="" textlink="">
          <xdr:nvSpPr>
            <xdr:cNvPr id="32970" name="Drop Down 202" hidden="1">
              <a:extLst>
                <a:ext uri="{63B3BB69-23CF-44E3-9099-C40C66FF867C}">
                  <a14:compatExt spid="_x0000_s32970"/>
                </a:ext>
                <a:ext uri="{FF2B5EF4-FFF2-40B4-BE49-F238E27FC236}">
                  <a16:creationId xmlns:a16="http://schemas.microsoft.com/office/drawing/2014/main" id="{00000000-0008-0000-0300-0000C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55</xdr:row>
          <xdr:rowOff>114300</xdr:rowOff>
        </xdr:from>
        <xdr:to>
          <xdr:col>15</xdr:col>
          <xdr:colOff>1143000</xdr:colOff>
          <xdr:row>55</xdr:row>
          <xdr:rowOff>314325</xdr:rowOff>
        </xdr:to>
        <xdr:sp macro="" textlink="">
          <xdr:nvSpPr>
            <xdr:cNvPr id="32971" name="Drop Down 203" hidden="1">
              <a:extLst>
                <a:ext uri="{63B3BB69-23CF-44E3-9099-C40C66FF867C}">
                  <a14:compatExt spid="_x0000_s32971"/>
                </a:ext>
                <a:ext uri="{FF2B5EF4-FFF2-40B4-BE49-F238E27FC236}">
                  <a16:creationId xmlns:a16="http://schemas.microsoft.com/office/drawing/2014/main" id="{00000000-0008-0000-0300-0000C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56</xdr:row>
          <xdr:rowOff>114300</xdr:rowOff>
        </xdr:from>
        <xdr:to>
          <xdr:col>15</xdr:col>
          <xdr:colOff>1143000</xdr:colOff>
          <xdr:row>56</xdr:row>
          <xdr:rowOff>314325</xdr:rowOff>
        </xdr:to>
        <xdr:sp macro="" textlink="">
          <xdr:nvSpPr>
            <xdr:cNvPr id="32972" name="Drop Down 204" hidden="1">
              <a:extLst>
                <a:ext uri="{63B3BB69-23CF-44E3-9099-C40C66FF867C}">
                  <a14:compatExt spid="_x0000_s32972"/>
                </a:ext>
                <a:ext uri="{FF2B5EF4-FFF2-40B4-BE49-F238E27FC236}">
                  <a16:creationId xmlns:a16="http://schemas.microsoft.com/office/drawing/2014/main" id="{00000000-0008-0000-0300-0000C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57</xdr:row>
          <xdr:rowOff>114300</xdr:rowOff>
        </xdr:from>
        <xdr:to>
          <xdr:col>15</xdr:col>
          <xdr:colOff>1143000</xdr:colOff>
          <xdr:row>57</xdr:row>
          <xdr:rowOff>314325</xdr:rowOff>
        </xdr:to>
        <xdr:sp macro="" textlink="">
          <xdr:nvSpPr>
            <xdr:cNvPr id="32973" name="Drop Down 205" hidden="1">
              <a:extLst>
                <a:ext uri="{63B3BB69-23CF-44E3-9099-C40C66FF867C}">
                  <a14:compatExt spid="_x0000_s32973"/>
                </a:ext>
                <a:ext uri="{FF2B5EF4-FFF2-40B4-BE49-F238E27FC236}">
                  <a16:creationId xmlns:a16="http://schemas.microsoft.com/office/drawing/2014/main" id="{00000000-0008-0000-0300-0000C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58</xdr:row>
          <xdr:rowOff>114300</xdr:rowOff>
        </xdr:from>
        <xdr:to>
          <xdr:col>15</xdr:col>
          <xdr:colOff>1143000</xdr:colOff>
          <xdr:row>58</xdr:row>
          <xdr:rowOff>314325</xdr:rowOff>
        </xdr:to>
        <xdr:sp macro="" textlink="">
          <xdr:nvSpPr>
            <xdr:cNvPr id="32974" name="Drop Down 206" hidden="1">
              <a:extLst>
                <a:ext uri="{63B3BB69-23CF-44E3-9099-C40C66FF867C}">
                  <a14:compatExt spid="_x0000_s32974"/>
                </a:ext>
                <a:ext uri="{FF2B5EF4-FFF2-40B4-BE49-F238E27FC236}">
                  <a16:creationId xmlns:a16="http://schemas.microsoft.com/office/drawing/2014/main" id="{00000000-0008-0000-0300-0000C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59</xdr:row>
          <xdr:rowOff>114300</xdr:rowOff>
        </xdr:from>
        <xdr:to>
          <xdr:col>15</xdr:col>
          <xdr:colOff>1143000</xdr:colOff>
          <xdr:row>59</xdr:row>
          <xdr:rowOff>314325</xdr:rowOff>
        </xdr:to>
        <xdr:sp macro="" textlink="">
          <xdr:nvSpPr>
            <xdr:cNvPr id="32975" name="Drop Down 207" hidden="1">
              <a:extLst>
                <a:ext uri="{63B3BB69-23CF-44E3-9099-C40C66FF867C}">
                  <a14:compatExt spid="_x0000_s32975"/>
                </a:ext>
                <a:ext uri="{FF2B5EF4-FFF2-40B4-BE49-F238E27FC236}">
                  <a16:creationId xmlns:a16="http://schemas.microsoft.com/office/drawing/2014/main" id="{00000000-0008-0000-0300-0000C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60</xdr:row>
          <xdr:rowOff>114300</xdr:rowOff>
        </xdr:from>
        <xdr:to>
          <xdr:col>15</xdr:col>
          <xdr:colOff>1143000</xdr:colOff>
          <xdr:row>60</xdr:row>
          <xdr:rowOff>314325</xdr:rowOff>
        </xdr:to>
        <xdr:sp macro="" textlink="">
          <xdr:nvSpPr>
            <xdr:cNvPr id="32976" name="Drop Down 208" hidden="1">
              <a:extLst>
                <a:ext uri="{63B3BB69-23CF-44E3-9099-C40C66FF867C}">
                  <a14:compatExt spid="_x0000_s32976"/>
                </a:ext>
                <a:ext uri="{FF2B5EF4-FFF2-40B4-BE49-F238E27FC236}">
                  <a16:creationId xmlns:a16="http://schemas.microsoft.com/office/drawing/2014/main" id="{00000000-0008-0000-0300-0000D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61</xdr:row>
          <xdr:rowOff>114300</xdr:rowOff>
        </xdr:from>
        <xdr:to>
          <xdr:col>15</xdr:col>
          <xdr:colOff>1143000</xdr:colOff>
          <xdr:row>61</xdr:row>
          <xdr:rowOff>314325</xdr:rowOff>
        </xdr:to>
        <xdr:sp macro="" textlink="">
          <xdr:nvSpPr>
            <xdr:cNvPr id="32977" name="Drop Down 209" hidden="1">
              <a:extLst>
                <a:ext uri="{63B3BB69-23CF-44E3-9099-C40C66FF867C}">
                  <a14:compatExt spid="_x0000_s32977"/>
                </a:ext>
                <a:ext uri="{FF2B5EF4-FFF2-40B4-BE49-F238E27FC236}">
                  <a16:creationId xmlns:a16="http://schemas.microsoft.com/office/drawing/2014/main" id="{00000000-0008-0000-0300-0000D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2054" name="Drop Down 6" hidden="1">
              <a:extLst>
                <a:ext uri="{63B3BB69-23CF-44E3-9099-C40C66FF867C}">
                  <a14:compatExt spid="_x0000_s2054"/>
                </a:ext>
                <a:ext uri="{FF2B5EF4-FFF2-40B4-BE49-F238E27FC236}">
                  <a16:creationId xmlns:a16="http://schemas.microsoft.com/office/drawing/2014/main" id="{00000000-0008-0000-04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2055" name="Drop Down 7" hidden="1">
              <a:extLst>
                <a:ext uri="{63B3BB69-23CF-44E3-9099-C40C66FF867C}">
                  <a14:compatExt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2058" name="Drop Down 10" hidden="1">
              <a:extLst>
                <a:ext uri="{63B3BB69-23CF-44E3-9099-C40C66FF867C}">
                  <a14:compatExt spid="_x0000_s2058"/>
                </a:ext>
                <a:ext uri="{FF2B5EF4-FFF2-40B4-BE49-F238E27FC236}">
                  <a16:creationId xmlns:a16="http://schemas.microsoft.com/office/drawing/2014/main" id="{00000000-0008-0000-04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2059" name="Drop Down 11" hidden="1">
              <a:extLst>
                <a:ext uri="{63B3BB69-23CF-44E3-9099-C40C66FF867C}">
                  <a14:compatExt spid="_x0000_s2059"/>
                </a:ext>
                <a:ext uri="{FF2B5EF4-FFF2-40B4-BE49-F238E27FC236}">
                  <a16:creationId xmlns:a16="http://schemas.microsoft.com/office/drawing/2014/main" id="{00000000-0008-0000-04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2060" name="Drop Down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2061" name="Drop Down 13" hidden="1">
              <a:extLst>
                <a:ext uri="{63B3BB69-23CF-44E3-9099-C40C66FF867C}">
                  <a14:compatExt spid="_x0000_s2061"/>
                </a:ext>
                <a:ext uri="{FF2B5EF4-FFF2-40B4-BE49-F238E27FC236}">
                  <a16:creationId xmlns:a16="http://schemas.microsoft.com/office/drawing/2014/main" id="{00000000-0008-0000-04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2063" name="Drop Down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2064" name="Drop Down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2065" name="Drop Down 17" hidden="1">
              <a:extLst>
                <a:ext uri="{63B3BB69-23CF-44E3-9099-C40C66FF867C}">
                  <a14:compatExt spid="_x0000_s2065"/>
                </a:ext>
                <a:ext uri="{FF2B5EF4-FFF2-40B4-BE49-F238E27FC236}">
                  <a16:creationId xmlns:a16="http://schemas.microsoft.com/office/drawing/2014/main" id="{00000000-0008-0000-04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2066" name="Drop Down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2067" name="Drop Down 19" hidden="1">
              <a:extLst>
                <a:ext uri="{63B3BB69-23CF-44E3-9099-C40C66FF867C}">
                  <a14:compatExt spid="_x0000_s2067"/>
                </a:ext>
                <a:ext uri="{FF2B5EF4-FFF2-40B4-BE49-F238E27FC236}">
                  <a16:creationId xmlns:a16="http://schemas.microsoft.com/office/drawing/2014/main" id="{00000000-0008-0000-04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2068" name="Drop Down 20" hidden="1">
              <a:extLst>
                <a:ext uri="{63B3BB69-23CF-44E3-9099-C40C66FF867C}">
                  <a14:compatExt spid="_x0000_s2068"/>
                </a:ext>
                <a:ext uri="{FF2B5EF4-FFF2-40B4-BE49-F238E27FC236}">
                  <a16:creationId xmlns:a16="http://schemas.microsoft.com/office/drawing/2014/main" id="{00000000-0008-0000-04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2069" name="Drop Down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21</xdr:col>
          <xdr:colOff>523875</xdr:colOff>
          <xdr:row>4</xdr:row>
          <xdr:rowOff>371475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4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21</xdr:col>
          <xdr:colOff>523875</xdr:colOff>
          <xdr:row>5</xdr:row>
          <xdr:rowOff>371475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4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21</xdr:col>
          <xdr:colOff>523875</xdr:colOff>
          <xdr:row>6</xdr:row>
          <xdr:rowOff>342900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4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21</xdr:col>
          <xdr:colOff>504825</xdr:colOff>
          <xdr:row>7</xdr:row>
          <xdr:rowOff>342900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4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21</xdr:col>
          <xdr:colOff>504825</xdr:colOff>
          <xdr:row>8</xdr:row>
          <xdr:rowOff>314325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4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2106" name="Drop Down 58" hidden="1">
              <a:extLst>
                <a:ext uri="{63B3BB69-23CF-44E3-9099-C40C66FF867C}">
                  <a14:compatExt spid="_x0000_s2106"/>
                </a:ext>
                <a:ext uri="{FF2B5EF4-FFF2-40B4-BE49-F238E27FC236}">
                  <a16:creationId xmlns:a16="http://schemas.microsoft.com/office/drawing/2014/main" id="{00000000-0008-0000-04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2107" name="Drop Down 59" hidden="1">
              <a:extLst>
                <a:ext uri="{63B3BB69-23CF-44E3-9099-C40C66FF867C}">
                  <a14:compatExt spid="_x0000_s2107"/>
                </a:ext>
                <a:ext uri="{FF2B5EF4-FFF2-40B4-BE49-F238E27FC236}">
                  <a16:creationId xmlns:a16="http://schemas.microsoft.com/office/drawing/2014/main" id="{00000000-0008-0000-04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2108" name="Drop Down 60" hidden="1">
              <a:extLst>
                <a:ext uri="{63B3BB69-23CF-44E3-9099-C40C66FF867C}">
                  <a14:compatExt spid="_x0000_s2108"/>
                </a:ext>
                <a:ext uri="{FF2B5EF4-FFF2-40B4-BE49-F238E27FC236}">
                  <a16:creationId xmlns:a16="http://schemas.microsoft.com/office/drawing/2014/main" id="{00000000-0008-0000-04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2109" name="Drop Down 61" hidden="1">
              <a:extLst>
                <a:ext uri="{63B3BB69-23CF-44E3-9099-C40C66FF867C}">
                  <a14:compatExt spid="_x0000_s2109"/>
                </a:ext>
                <a:ext uri="{FF2B5EF4-FFF2-40B4-BE49-F238E27FC236}">
                  <a16:creationId xmlns:a16="http://schemas.microsoft.com/office/drawing/2014/main" id="{00000000-0008-0000-04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16</xdr:row>
          <xdr:rowOff>66675</xdr:rowOff>
        </xdr:from>
        <xdr:to>
          <xdr:col>22</xdr:col>
          <xdr:colOff>352425</xdr:colOff>
          <xdr:row>16</xdr:row>
          <xdr:rowOff>342900</xdr:rowOff>
        </xdr:to>
        <xdr:sp macro="" textlink="">
          <xdr:nvSpPr>
            <xdr:cNvPr id="2110" name="Drop Down 62" hidden="1">
              <a:extLst>
                <a:ext uri="{63B3BB69-23CF-44E3-9099-C40C66FF867C}">
                  <a14:compatExt spid="_x0000_s2110"/>
                </a:ext>
                <a:ext uri="{FF2B5EF4-FFF2-40B4-BE49-F238E27FC236}">
                  <a16:creationId xmlns:a16="http://schemas.microsoft.com/office/drawing/2014/main" id="{00000000-0008-0000-04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11266" name="Drop Down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11267" name="Drop Down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11268" name="Drop Down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11269" name="Drop Down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11270" name="Drop Down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11271" name="Drop Down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11272" name="Drop Down 8" hidden="1">
              <a:extLst>
                <a:ext uri="{63B3BB69-23CF-44E3-9099-C40C66FF867C}">
                  <a14:compatExt spid="_x0000_s11272"/>
                </a:ext>
                <a:ext uri="{FF2B5EF4-FFF2-40B4-BE49-F238E27FC236}">
                  <a16:creationId xmlns:a16="http://schemas.microsoft.com/office/drawing/2014/main" id="{00000000-0008-0000-0500-00000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11273" name="Drop Down 9" hidden="1">
              <a:extLst>
                <a:ext uri="{63B3BB69-23CF-44E3-9099-C40C66FF867C}">
                  <a14:compatExt spid="_x0000_s11273"/>
                </a:ext>
                <a:ext uri="{FF2B5EF4-FFF2-40B4-BE49-F238E27FC236}">
                  <a16:creationId xmlns:a16="http://schemas.microsoft.com/office/drawing/2014/main" id="{00000000-0008-0000-0500-00000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11274" name="Drop Down 10" hidden="1">
              <a:extLst>
                <a:ext uri="{63B3BB69-23CF-44E3-9099-C40C66FF867C}">
                  <a14:compatExt spid="_x0000_s11274"/>
                </a:ext>
                <a:ext uri="{FF2B5EF4-FFF2-40B4-BE49-F238E27FC236}">
                  <a16:creationId xmlns:a16="http://schemas.microsoft.com/office/drawing/2014/main" id="{00000000-0008-0000-0500-00000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11275" name="Drop Down 11" hidden="1">
              <a:extLst>
                <a:ext uri="{63B3BB69-23CF-44E3-9099-C40C66FF867C}">
                  <a14:compatExt spid="_x0000_s11275"/>
                </a:ext>
                <a:ext uri="{FF2B5EF4-FFF2-40B4-BE49-F238E27FC236}">
                  <a16:creationId xmlns:a16="http://schemas.microsoft.com/office/drawing/2014/main" id="{00000000-0008-0000-0500-00000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11276" name="Drop Down 12" hidden="1">
              <a:extLst>
                <a:ext uri="{63B3BB69-23CF-44E3-9099-C40C66FF867C}">
                  <a14:compatExt spid="_x0000_s11276"/>
                </a:ext>
                <a:ext uri="{FF2B5EF4-FFF2-40B4-BE49-F238E27FC236}">
                  <a16:creationId xmlns:a16="http://schemas.microsoft.com/office/drawing/2014/main" id="{00000000-0008-0000-0500-00000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11277" name="Drop Down 13" hidden="1">
              <a:extLst>
                <a:ext uri="{63B3BB69-23CF-44E3-9099-C40C66FF867C}">
                  <a14:compatExt spid="_x0000_s11277"/>
                </a:ext>
                <a:ext uri="{FF2B5EF4-FFF2-40B4-BE49-F238E27FC236}">
                  <a16:creationId xmlns:a16="http://schemas.microsoft.com/office/drawing/2014/main" id="{00000000-0008-0000-0500-00000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11278" name="Drop Down 14" hidden="1">
              <a:extLst>
                <a:ext uri="{63B3BB69-23CF-44E3-9099-C40C66FF867C}">
                  <a14:compatExt spid="_x0000_s11278"/>
                </a:ext>
                <a:ext uri="{FF2B5EF4-FFF2-40B4-BE49-F238E27FC236}">
                  <a16:creationId xmlns:a16="http://schemas.microsoft.com/office/drawing/2014/main" id="{00000000-0008-0000-0500-00000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11279" name="Drop Down 15" hidden="1">
              <a:extLst>
                <a:ext uri="{63B3BB69-23CF-44E3-9099-C40C66FF867C}">
                  <a14:compatExt spid="_x0000_s11279"/>
                </a:ext>
                <a:ext uri="{FF2B5EF4-FFF2-40B4-BE49-F238E27FC236}">
                  <a16:creationId xmlns:a16="http://schemas.microsoft.com/office/drawing/2014/main" id="{00000000-0008-0000-0500-00000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11280" name="Drop Down 16" hidden="1">
              <a:extLst>
                <a:ext uri="{63B3BB69-23CF-44E3-9099-C40C66FF867C}">
                  <a14:compatExt spid="_x0000_s11280"/>
                </a:ext>
                <a:ext uri="{FF2B5EF4-FFF2-40B4-BE49-F238E27FC236}">
                  <a16:creationId xmlns:a16="http://schemas.microsoft.com/office/drawing/2014/main" id="{00000000-0008-0000-0500-00001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11281" name="Drop Down 17" hidden="1">
              <a:extLst>
                <a:ext uri="{63B3BB69-23CF-44E3-9099-C40C66FF867C}">
                  <a14:compatExt spid="_x0000_s11281"/>
                </a:ext>
                <a:ext uri="{FF2B5EF4-FFF2-40B4-BE49-F238E27FC236}">
                  <a16:creationId xmlns:a16="http://schemas.microsoft.com/office/drawing/2014/main" id="{00000000-0008-0000-0500-00001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11282" name="Drop Down 18" hidden="1">
              <a:extLst>
                <a:ext uri="{63B3BB69-23CF-44E3-9099-C40C66FF867C}">
                  <a14:compatExt spid="_x0000_s11282"/>
                </a:ext>
                <a:ext uri="{FF2B5EF4-FFF2-40B4-BE49-F238E27FC236}">
                  <a16:creationId xmlns:a16="http://schemas.microsoft.com/office/drawing/2014/main" id="{00000000-0008-0000-0500-00001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11283" name="Drop Down 19" hidden="1">
              <a:extLst>
                <a:ext uri="{63B3BB69-23CF-44E3-9099-C40C66FF867C}">
                  <a14:compatExt spid="_x0000_s11283"/>
                </a:ext>
                <a:ext uri="{FF2B5EF4-FFF2-40B4-BE49-F238E27FC236}">
                  <a16:creationId xmlns:a16="http://schemas.microsoft.com/office/drawing/2014/main" id="{00000000-0008-0000-0500-00001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11284" name="Drop Down 20" hidden="1">
              <a:extLst>
                <a:ext uri="{63B3BB69-23CF-44E3-9099-C40C66FF867C}">
                  <a14:compatExt spid="_x0000_s11284"/>
                </a:ext>
                <a:ext uri="{FF2B5EF4-FFF2-40B4-BE49-F238E27FC236}">
                  <a16:creationId xmlns:a16="http://schemas.microsoft.com/office/drawing/2014/main" id="{00000000-0008-0000-0500-00001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5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5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5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5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5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11290" name="Drop Down 26" hidden="1">
              <a:extLst>
                <a:ext uri="{63B3BB69-23CF-44E3-9099-C40C66FF867C}">
                  <a14:compatExt spid="_x0000_s11290"/>
                </a:ext>
                <a:ext uri="{FF2B5EF4-FFF2-40B4-BE49-F238E27FC236}">
                  <a16:creationId xmlns:a16="http://schemas.microsoft.com/office/drawing/2014/main" id="{00000000-0008-0000-0500-00001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11291" name="Drop Down 27" hidden="1">
              <a:extLst>
                <a:ext uri="{63B3BB69-23CF-44E3-9099-C40C66FF867C}">
                  <a14:compatExt spid="_x0000_s11291"/>
                </a:ext>
                <a:ext uri="{FF2B5EF4-FFF2-40B4-BE49-F238E27FC236}">
                  <a16:creationId xmlns:a16="http://schemas.microsoft.com/office/drawing/2014/main" id="{00000000-0008-0000-0500-00001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1292" name="Drop Down 28" hidden="1">
              <a:extLst>
                <a:ext uri="{63B3BB69-23CF-44E3-9099-C40C66FF867C}">
                  <a14:compatExt spid="_x0000_s11292"/>
                </a:ext>
                <a:ext uri="{FF2B5EF4-FFF2-40B4-BE49-F238E27FC236}">
                  <a16:creationId xmlns:a16="http://schemas.microsoft.com/office/drawing/2014/main" id="{00000000-0008-0000-0500-00001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11293" name="Drop Down 29" hidden="1">
              <a:extLst>
                <a:ext uri="{63B3BB69-23CF-44E3-9099-C40C66FF867C}">
                  <a14:compatExt spid="_x0000_s11293"/>
                </a:ext>
                <a:ext uri="{FF2B5EF4-FFF2-40B4-BE49-F238E27FC236}">
                  <a16:creationId xmlns:a16="http://schemas.microsoft.com/office/drawing/2014/main" id="{00000000-0008-0000-0500-00001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16</xdr:row>
          <xdr:rowOff>47625</xdr:rowOff>
        </xdr:from>
        <xdr:to>
          <xdr:col>22</xdr:col>
          <xdr:colOff>352425</xdr:colOff>
          <xdr:row>16</xdr:row>
          <xdr:rowOff>333375</xdr:rowOff>
        </xdr:to>
        <xdr:sp macro="" textlink="">
          <xdr:nvSpPr>
            <xdr:cNvPr id="11294" name="Drop Down 30" hidden="1">
              <a:extLst>
                <a:ext uri="{63B3BB69-23CF-44E3-9099-C40C66FF867C}">
                  <a14:compatExt spid="_x0000_s11294"/>
                </a:ext>
                <a:ext uri="{FF2B5EF4-FFF2-40B4-BE49-F238E27FC236}">
                  <a16:creationId xmlns:a16="http://schemas.microsoft.com/office/drawing/2014/main" id="{00000000-0008-0000-0500-00001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14337" name="Drop Down 1" hidden="1">
              <a:extLst>
                <a:ext uri="{63B3BB69-23CF-44E3-9099-C40C66FF867C}">
                  <a14:compatExt spid="_x0000_s14337"/>
                </a:ext>
                <a:ext uri="{FF2B5EF4-FFF2-40B4-BE49-F238E27FC236}">
                  <a16:creationId xmlns:a16="http://schemas.microsoft.com/office/drawing/2014/main" id="{00000000-0008-0000-06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14338" name="Drop Down 2" hidden="1">
              <a:extLst>
                <a:ext uri="{63B3BB69-23CF-44E3-9099-C40C66FF867C}">
                  <a14:compatExt spid="_x0000_s14338"/>
                </a:ext>
                <a:ext uri="{FF2B5EF4-FFF2-40B4-BE49-F238E27FC236}">
                  <a16:creationId xmlns:a16="http://schemas.microsoft.com/office/drawing/2014/main" id="{00000000-0008-0000-06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14339" name="Drop Down 3" hidden="1">
              <a:extLst>
                <a:ext uri="{63B3BB69-23CF-44E3-9099-C40C66FF867C}">
                  <a14:compatExt spid="_x0000_s14339"/>
                </a:ext>
                <a:ext uri="{FF2B5EF4-FFF2-40B4-BE49-F238E27FC236}">
                  <a16:creationId xmlns:a16="http://schemas.microsoft.com/office/drawing/2014/main" id="{00000000-0008-0000-06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14340" name="Drop Down 4" hidden="1">
              <a:extLst>
                <a:ext uri="{63B3BB69-23CF-44E3-9099-C40C66FF867C}">
                  <a14:compatExt spid="_x0000_s14340"/>
                </a:ext>
                <a:ext uri="{FF2B5EF4-FFF2-40B4-BE49-F238E27FC236}">
                  <a16:creationId xmlns:a16="http://schemas.microsoft.com/office/drawing/2014/main" id="{00000000-0008-0000-06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14341" name="Drop Down 5" hidden="1">
              <a:extLst>
                <a:ext uri="{63B3BB69-23CF-44E3-9099-C40C66FF867C}">
                  <a14:compatExt spid="_x0000_s14341"/>
                </a:ext>
                <a:ext uri="{FF2B5EF4-FFF2-40B4-BE49-F238E27FC236}">
                  <a16:creationId xmlns:a16="http://schemas.microsoft.com/office/drawing/2014/main" id="{00000000-0008-0000-0600-00000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14342" name="Drop Down 6" hidden="1">
              <a:extLst>
                <a:ext uri="{63B3BB69-23CF-44E3-9099-C40C66FF867C}">
                  <a14:compatExt spid="_x0000_s14342"/>
                </a:ext>
                <a:ext uri="{FF2B5EF4-FFF2-40B4-BE49-F238E27FC236}">
                  <a16:creationId xmlns:a16="http://schemas.microsoft.com/office/drawing/2014/main" id="{00000000-0008-0000-0600-00000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14343" name="Drop Down 7" hidden="1">
              <a:extLst>
                <a:ext uri="{63B3BB69-23CF-44E3-9099-C40C66FF867C}">
                  <a14:compatExt spid="_x0000_s14343"/>
                </a:ext>
                <a:ext uri="{FF2B5EF4-FFF2-40B4-BE49-F238E27FC236}">
                  <a16:creationId xmlns:a16="http://schemas.microsoft.com/office/drawing/2014/main" id="{00000000-0008-0000-0600-00000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14344" name="Drop Down 8" hidden="1">
              <a:extLst>
                <a:ext uri="{63B3BB69-23CF-44E3-9099-C40C66FF867C}">
                  <a14:compatExt spid="_x0000_s14344"/>
                </a:ext>
                <a:ext uri="{FF2B5EF4-FFF2-40B4-BE49-F238E27FC236}">
                  <a16:creationId xmlns:a16="http://schemas.microsoft.com/office/drawing/2014/main" id="{00000000-0008-0000-0600-00000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14345" name="Drop Down 9" hidden="1">
              <a:extLst>
                <a:ext uri="{63B3BB69-23CF-44E3-9099-C40C66FF867C}">
                  <a14:compatExt spid="_x0000_s14345"/>
                </a:ext>
                <a:ext uri="{FF2B5EF4-FFF2-40B4-BE49-F238E27FC236}">
                  <a16:creationId xmlns:a16="http://schemas.microsoft.com/office/drawing/2014/main" id="{00000000-0008-0000-0600-00000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14346" name="Drop Down 10" hidden="1">
              <a:extLst>
                <a:ext uri="{63B3BB69-23CF-44E3-9099-C40C66FF867C}">
                  <a14:compatExt spid="_x0000_s14346"/>
                </a:ext>
                <a:ext uri="{FF2B5EF4-FFF2-40B4-BE49-F238E27FC236}">
                  <a16:creationId xmlns:a16="http://schemas.microsoft.com/office/drawing/2014/main" id="{00000000-0008-0000-0600-00000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14347" name="Drop Down 11" hidden="1">
              <a:extLst>
                <a:ext uri="{63B3BB69-23CF-44E3-9099-C40C66FF867C}">
                  <a14:compatExt spid="_x0000_s14347"/>
                </a:ext>
                <a:ext uri="{FF2B5EF4-FFF2-40B4-BE49-F238E27FC236}">
                  <a16:creationId xmlns:a16="http://schemas.microsoft.com/office/drawing/2014/main" id="{00000000-0008-0000-0600-00000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14348" name="Drop Down 12" hidden="1">
              <a:extLst>
                <a:ext uri="{63B3BB69-23CF-44E3-9099-C40C66FF867C}">
                  <a14:compatExt spid="_x0000_s14348"/>
                </a:ext>
                <a:ext uri="{FF2B5EF4-FFF2-40B4-BE49-F238E27FC236}">
                  <a16:creationId xmlns:a16="http://schemas.microsoft.com/office/drawing/2014/main" id="{00000000-0008-0000-0600-00000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14349" name="Drop Down 13" hidden="1">
              <a:extLst>
                <a:ext uri="{63B3BB69-23CF-44E3-9099-C40C66FF867C}">
                  <a14:compatExt spid="_x0000_s14349"/>
                </a:ext>
                <a:ext uri="{FF2B5EF4-FFF2-40B4-BE49-F238E27FC236}">
                  <a16:creationId xmlns:a16="http://schemas.microsoft.com/office/drawing/2014/main" id="{00000000-0008-0000-0600-00000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14350" name="Drop Down 14" hidden="1">
              <a:extLst>
                <a:ext uri="{63B3BB69-23CF-44E3-9099-C40C66FF867C}">
                  <a14:compatExt spid="_x0000_s14350"/>
                </a:ext>
                <a:ext uri="{FF2B5EF4-FFF2-40B4-BE49-F238E27FC236}">
                  <a16:creationId xmlns:a16="http://schemas.microsoft.com/office/drawing/2014/main" id="{00000000-0008-0000-0600-00000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14351" name="Drop Down 15" hidden="1">
              <a:extLst>
                <a:ext uri="{63B3BB69-23CF-44E3-9099-C40C66FF867C}">
                  <a14:compatExt spid="_x0000_s14351"/>
                </a:ext>
                <a:ext uri="{FF2B5EF4-FFF2-40B4-BE49-F238E27FC236}">
                  <a16:creationId xmlns:a16="http://schemas.microsoft.com/office/drawing/2014/main" id="{00000000-0008-0000-0600-00000F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14352" name="Drop Down 16" hidden="1">
              <a:extLst>
                <a:ext uri="{63B3BB69-23CF-44E3-9099-C40C66FF867C}">
                  <a14:compatExt spid="_x0000_s14352"/>
                </a:ext>
                <a:ext uri="{FF2B5EF4-FFF2-40B4-BE49-F238E27FC236}">
                  <a16:creationId xmlns:a16="http://schemas.microsoft.com/office/drawing/2014/main" id="{00000000-0008-0000-0600-000010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14353" name="Drop Down 17" hidden="1">
              <a:extLst>
                <a:ext uri="{63B3BB69-23CF-44E3-9099-C40C66FF867C}">
                  <a14:compatExt spid="_x0000_s14353"/>
                </a:ext>
                <a:ext uri="{FF2B5EF4-FFF2-40B4-BE49-F238E27FC236}">
                  <a16:creationId xmlns:a16="http://schemas.microsoft.com/office/drawing/2014/main" id="{00000000-0008-0000-0600-00001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14354" name="Drop Down 18" hidden="1">
              <a:extLst>
                <a:ext uri="{63B3BB69-23CF-44E3-9099-C40C66FF867C}">
                  <a14:compatExt spid="_x0000_s14354"/>
                </a:ext>
                <a:ext uri="{FF2B5EF4-FFF2-40B4-BE49-F238E27FC236}">
                  <a16:creationId xmlns:a16="http://schemas.microsoft.com/office/drawing/2014/main" id="{00000000-0008-0000-0600-00001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14355" name="Drop Down 19" hidden="1">
              <a:extLst>
                <a:ext uri="{63B3BB69-23CF-44E3-9099-C40C66FF867C}">
                  <a14:compatExt spid="_x0000_s14355"/>
                </a:ext>
                <a:ext uri="{FF2B5EF4-FFF2-40B4-BE49-F238E27FC236}">
                  <a16:creationId xmlns:a16="http://schemas.microsoft.com/office/drawing/2014/main" id="{00000000-0008-0000-0600-00001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14356" name="Drop Down 20" hidden="1">
              <a:extLst>
                <a:ext uri="{63B3BB69-23CF-44E3-9099-C40C66FF867C}">
                  <a14:compatExt spid="_x0000_s14356"/>
                </a:ext>
                <a:ext uri="{FF2B5EF4-FFF2-40B4-BE49-F238E27FC236}">
                  <a16:creationId xmlns:a16="http://schemas.microsoft.com/office/drawing/2014/main" id="{00000000-0008-0000-0600-00001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6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6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6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6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6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14362" name="Drop Down 26" hidden="1">
              <a:extLst>
                <a:ext uri="{63B3BB69-23CF-44E3-9099-C40C66FF867C}">
                  <a14:compatExt spid="_x0000_s14362"/>
                </a:ext>
                <a:ext uri="{FF2B5EF4-FFF2-40B4-BE49-F238E27FC236}">
                  <a16:creationId xmlns:a16="http://schemas.microsoft.com/office/drawing/2014/main" id="{00000000-0008-0000-0600-00001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14363" name="Drop Down 27" hidden="1">
              <a:extLst>
                <a:ext uri="{63B3BB69-23CF-44E3-9099-C40C66FF867C}">
                  <a14:compatExt spid="_x0000_s14363"/>
                </a:ext>
                <a:ext uri="{FF2B5EF4-FFF2-40B4-BE49-F238E27FC236}">
                  <a16:creationId xmlns:a16="http://schemas.microsoft.com/office/drawing/2014/main" id="{00000000-0008-0000-0600-00001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4364" name="Drop Down 28" hidden="1">
              <a:extLst>
                <a:ext uri="{63B3BB69-23CF-44E3-9099-C40C66FF867C}">
                  <a14:compatExt spid="_x0000_s14364"/>
                </a:ext>
                <a:ext uri="{FF2B5EF4-FFF2-40B4-BE49-F238E27FC236}">
                  <a16:creationId xmlns:a16="http://schemas.microsoft.com/office/drawing/2014/main" id="{00000000-0008-0000-0600-00001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14365" name="Drop Down 29" hidden="1">
              <a:extLst>
                <a:ext uri="{63B3BB69-23CF-44E3-9099-C40C66FF867C}">
                  <a14:compatExt spid="_x0000_s14365"/>
                </a:ext>
                <a:ext uri="{FF2B5EF4-FFF2-40B4-BE49-F238E27FC236}">
                  <a16:creationId xmlns:a16="http://schemas.microsoft.com/office/drawing/2014/main" id="{00000000-0008-0000-0600-00001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47625</xdr:rowOff>
        </xdr:from>
        <xdr:to>
          <xdr:col>22</xdr:col>
          <xdr:colOff>352425</xdr:colOff>
          <xdr:row>16</xdr:row>
          <xdr:rowOff>333375</xdr:rowOff>
        </xdr:to>
        <xdr:sp macro="" textlink="">
          <xdr:nvSpPr>
            <xdr:cNvPr id="14366" name="Drop Down 30" hidden="1">
              <a:extLst>
                <a:ext uri="{63B3BB69-23CF-44E3-9099-C40C66FF867C}">
                  <a14:compatExt spid="_x0000_s14366"/>
                </a:ext>
                <a:ext uri="{FF2B5EF4-FFF2-40B4-BE49-F238E27FC236}">
                  <a16:creationId xmlns:a16="http://schemas.microsoft.com/office/drawing/2014/main" id="{00000000-0008-0000-0600-00001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16385" name="Drop Down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16386" name="Drop Down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16387" name="Drop Down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16388" name="Drop Down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16389" name="Drop Down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16390" name="Drop Down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16391" name="Drop Down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16400" name="Drop Down 1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7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16402" name="Drop Down 18" hidden="1">
              <a:extLst>
                <a:ext uri="{63B3BB69-23CF-44E3-9099-C40C66FF867C}">
                  <a14:compatExt spid="_x0000_s16402"/>
                </a:ext>
                <a:ext uri="{FF2B5EF4-FFF2-40B4-BE49-F238E27FC236}">
                  <a16:creationId xmlns:a16="http://schemas.microsoft.com/office/drawing/2014/main" id="{00000000-0008-0000-0700-00001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16403" name="Drop Down 19"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16404" name="Drop Down 20" hidden="1">
              <a:extLst>
                <a:ext uri="{63B3BB69-23CF-44E3-9099-C40C66FF867C}">
                  <a14:compatExt spid="_x0000_s16404"/>
                </a:ext>
                <a:ext uri="{FF2B5EF4-FFF2-40B4-BE49-F238E27FC236}">
                  <a16:creationId xmlns:a16="http://schemas.microsoft.com/office/drawing/2014/main" id="{00000000-0008-0000-0700-00001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7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7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7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7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7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16410" name="Drop Down 26" hidden="1">
              <a:extLst>
                <a:ext uri="{63B3BB69-23CF-44E3-9099-C40C66FF867C}">
                  <a14:compatExt spid="_x0000_s16410"/>
                </a:ext>
                <a:ext uri="{FF2B5EF4-FFF2-40B4-BE49-F238E27FC236}">
                  <a16:creationId xmlns:a16="http://schemas.microsoft.com/office/drawing/2014/main" id="{00000000-0008-0000-0700-00001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16411" name="Drop Down 27" hidden="1">
              <a:extLst>
                <a:ext uri="{63B3BB69-23CF-44E3-9099-C40C66FF867C}">
                  <a14:compatExt spid="_x0000_s16411"/>
                </a:ext>
                <a:ext uri="{FF2B5EF4-FFF2-40B4-BE49-F238E27FC236}">
                  <a16:creationId xmlns:a16="http://schemas.microsoft.com/office/drawing/2014/main" id="{00000000-0008-0000-0700-00001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16412" name="Drop Down 28" hidden="1">
              <a:extLst>
                <a:ext uri="{63B3BB69-23CF-44E3-9099-C40C66FF867C}">
                  <a14:compatExt spid="_x0000_s16412"/>
                </a:ext>
                <a:ext uri="{FF2B5EF4-FFF2-40B4-BE49-F238E27FC236}">
                  <a16:creationId xmlns:a16="http://schemas.microsoft.com/office/drawing/2014/main" id="{00000000-0008-0000-0700-00001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16413" name="Drop Down 29" hidden="1">
              <a:extLst>
                <a:ext uri="{63B3BB69-23CF-44E3-9099-C40C66FF867C}">
                  <a14:compatExt spid="_x0000_s16413"/>
                </a:ext>
                <a:ext uri="{FF2B5EF4-FFF2-40B4-BE49-F238E27FC236}">
                  <a16:creationId xmlns:a16="http://schemas.microsoft.com/office/drawing/2014/main" id="{00000000-0008-0000-0700-00001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66675</xdr:rowOff>
        </xdr:from>
        <xdr:to>
          <xdr:col>22</xdr:col>
          <xdr:colOff>352425</xdr:colOff>
          <xdr:row>16</xdr:row>
          <xdr:rowOff>342900</xdr:rowOff>
        </xdr:to>
        <xdr:sp macro="" textlink="">
          <xdr:nvSpPr>
            <xdr:cNvPr id="16414" name="Drop Down 30" hidden="1">
              <a:extLst>
                <a:ext uri="{63B3BB69-23CF-44E3-9099-C40C66FF867C}">
                  <a14:compatExt spid="_x0000_s16414"/>
                </a:ext>
                <a:ext uri="{FF2B5EF4-FFF2-40B4-BE49-F238E27FC236}">
                  <a16:creationId xmlns:a16="http://schemas.microsoft.com/office/drawing/2014/main" id="{00000000-0008-0000-0700-00001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38913" name="Drop Down 1" hidden="1">
              <a:extLst>
                <a:ext uri="{63B3BB69-23CF-44E3-9099-C40C66FF867C}">
                  <a14:compatExt spid="_x0000_s38913"/>
                </a:ext>
                <a:ext uri="{FF2B5EF4-FFF2-40B4-BE49-F238E27FC236}">
                  <a16:creationId xmlns:a16="http://schemas.microsoft.com/office/drawing/2014/main" id="{00000000-0008-0000-0800-000001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38914" name="Drop Down 2" hidden="1">
              <a:extLst>
                <a:ext uri="{63B3BB69-23CF-44E3-9099-C40C66FF867C}">
                  <a14:compatExt spid="_x0000_s38914"/>
                </a:ext>
                <a:ext uri="{FF2B5EF4-FFF2-40B4-BE49-F238E27FC236}">
                  <a16:creationId xmlns:a16="http://schemas.microsoft.com/office/drawing/2014/main" id="{00000000-0008-0000-0800-000002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38915" name="Drop Down 3" hidden="1">
              <a:extLst>
                <a:ext uri="{63B3BB69-23CF-44E3-9099-C40C66FF867C}">
                  <a14:compatExt spid="_x0000_s38915"/>
                </a:ext>
                <a:ext uri="{FF2B5EF4-FFF2-40B4-BE49-F238E27FC236}">
                  <a16:creationId xmlns:a16="http://schemas.microsoft.com/office/drawing/2014/main" id="{00000000-0008-0000-0800-000003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38916" name="Drop Down 4" hidden="1">
              <a:extLst>
                <a:ext uri="{63B3BB69-23CF-44E3-9099-C40C66FF867C}">
                  <a14:compatExt spid="_x0000_s38916"/>
                </a:ext>
                <a:ext uri="{FF2B5EF4-FFF2-40B4-BE49-F238E27FC236}">
                  <a16:creationId xmlns:a16="http://schemas.microsoft.com/office/drawing/2014/main" id="{00000000-0008-0000-0800-000004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38917" name="Drop Down 5" hidden="1">
              <a:extLst>
                <a:ext uri="{63B3BB69-23CF-44E3-9099-C40C66FF867C}">
                  <a14:compatExt spid="_x0000_s38917"/>
                </a:ext>
                <a:ext uri="{FF2B5EF4-FFF2-40B4-BE49-F238E27FC236}">
                  <a16:creationId xmlns:a16="http://schemas.microsoft.com/office/drawing/2014/main" id="{00000000-0008-0000-0800-000005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38918" name="Drop Down 6" hidden="1">
              <a:extLst>
                <a:ext uri="{63B3BB69-23CF-44E3-9099-C40C66FF867C}">
                  <a14:compatExt spid="_x0000_s38918"/>
                </a:ext>
                <a:ext uri="{FF2B5EF4-FFF2-40B4-BE49-F238E27FC236}">
                  <a16:creationId xmlns:a16="http://schemas.microsoft.com/office/drawing/2014/main" id="{00000000-0008-0000-0800-000006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38919" name="Drop Down 7" hidden="1">
              <a:extLst>
                <a:ext uri="{63B3BB69-23CF-44E3-9099-C40C66FF867C}">
                  <a14:compatExt spid="_x0000_s38919"/>
                </a:ext>
                <a:ext uri="{FF2B5EF4-FFF2-40B4-BE49-F238E27FC236}">
                  <a16:creationId xmlns:a16="http://schemas.microsoft.com/office/drawing/2014/main" id="{00000000-0008-0000-0800-000007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38920" name="Drop Down 8" hidden="1">
              <a:extLst>
                <a:ext uri="{63B3BB69-23CF-44E3-9099-C40C66FF867C}">
                  <a14:compatExt spid="_x0000_s38920"/>
                </a:ext>
                <a:ext uri="{FF2B5EF4-FFF2-40B4-BE49-F238E27FC236}">
                  <a16:creationId xmlns:a16="http://schemas.microsoft.com/office/drawing/2014/main" id="{00000000-0008-0000-0800-000008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38921" name="Drop Down 9" hidden="1">
              <a:extLst>
                <a:ext uri="{63B3BB69-23CF-44E3-9099-C40C66FF867C}">
                  <a14:compatExt spid="_x0000_s38921"/>
                </a:ext>
                <a:ext uri="{FF2B5EF4-FFF2-40B4-BE49-F238E27FC236}">
                  <a16:creationId xmlns:a16="http://schemas.microsoft.com/office/drawing/2014/main" id="{00000000-0008-0000-0800-000009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38922" name="Drop Down 10" hidden="1">
              <a:extLst>
                <a:ext uri="{63B3BB69-23CF-44E3-9099-C40C66FF867C}">
                  <a14:compatExt spid="_x0000_s38922"/>
                </a:ext>
                <a:ext uri="{FF2B5EF4-FFF2-40B4-BE49-F238E27FC236}">
                  <a16:creationId xmlns:a16="http://schemas.microsoft.com/office/drawing/2014/main" id="{00000000-0008-0000-0800-00000A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38923" name="Drop Down 11" hidden="1">
              <a:extLst>
                <a:ext uri="{63B3BB69-23CF-44E3-9099-C40C66FF867C}">
                  <a14:compatExt spid="_x0000_s38923"/>
                </a:ext>
                <a:ext uri="{FF2B5EF4-FFF2-40B4-BE49-F238E27FC236}">
                  <a16:creationId xmlns:a16="http://schemas.microsoft.com/office/drawing/2014/main" id="{00000000-0008-0000-0800-00000B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38924" name="Drop Down 12" hidden="1">
              <a:extLst>
                <a:ext uri="{63B3BB69-23CF-44E3-9099-C40C66FF867C}">
                  <a14:compatExt spid="_x0000_s38924"/>
                </a:ext>
                <a:ext uri="{FF2B5EF4-FFF2-40B4-BE49-F238E27FC236}">
                  <a16:creationId xmlns:a16="http://schemas.microsoft.com/office/drawing/2014/main" id="{00000000-0008-0000-0800-00000C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38925" name="Drop Down 13" hidden="1">
              <a:extLst>
                <a:ext uri="{63B3BB69-23CF-44E3-9099-C40C66FF867C}">
                  <a14:compatExt spid="_x0000_s38925"/>
                </a:ext>
                <a:ext uri="{FF2B5EF4-FFF2-40B4-BE49-F238E27FC236}">
                  <a16:creationId xmlns:a16="http://schemas.microsoft.com/office/drawing/2014/main" id="{00000000-0008-0000-0800-00000D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38926" name="Drop Down 14" hidden="1">
              <a:extLst>
                <a:ext uri="{63B3BB69-23CF-44E3-9099-C40C66FF867C}">
                  <a14:compatExt spid="_x0000_s38926"/>
                </a:ext>
                <a:ext uri="{FF2B5EF4-FFF2-40B4-BE49-F238E27FC236}">
                  <a16:creationId xmlns:a16="http://schemas.microsoft.com/office/drawing/2014/main" id="{00000000-0008-0000-0800-00000E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38927" name="Drop Down 15" hidden="1">
              <a:extLst>
                <a:ext uri="{63B3BB69-23CF-44E3-9099-C40C66FF867C}">
                  <a14:compatExt spid="_x0000_s38927"/>
                </a:ext>
                <a:ext uri="{FF2B5EF4-FFF2-40B4-BE49-F238E27FC236}">
                  <a16:creationId xmlns:a16="http://schemas.microsoft.com/office/drawing/2014/main" id="{00000000-0008-0000-0800-00000F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38928" name="Drop Down 16" hidden="1">
              <a:extLst>
                <a:ext uri="{63B3BB69-23CF-44E3-9099-C40C66FF867C}">
                  <a14:compatExt spid="_x0000_s38928"/>
                </a:ext>
                <a:ext uri="{FF2B5EF4-FFF2-40B4-BE49-F238E27FC236}">
                  <a16:creationId xmlns:a16="http://schemas.microsoft.com/office/drawing/2014/main" id="{00000000-0008-0000-0800-000010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38929" name="Drop Down 17" hidden="1">
              <a:extLst>
                <a:ext uri="{63B3BB69-23CF-44E3-9099-C40C66FF867C}">
                  <a14:compatExt spid="_x0000_s38929"/>
                </a:ext>
                <a:ext uri="{FF2B5EF4-FFF2-40B4-BE49-F238E27FC236}">
                  <a16:creationId xmlns:a16="http://schemas.microsoft.com/office/drawing/2014/main" id="{00000000-0008-0000-0800-000011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38930" name="Drop Down 18" hidden="1">
              <a:extLst>
                <a:ext uri="{63B3BB69-23CF-44E3-9099-C40C66FF867C}">
                  <a14:compatExt spid="_x0000_s38930"/>
                </a:ext>
                <a:ext uri="{FF2B5EF4-FFF2-40B4-BE49-F238E27FC236}">
                  <a16:creationId xmlns:a16="http://schemas.microsoft.com/office/drawing/2014/main" id="{00000000-0008-0000-0800-000012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38931" name="Drop Down 19" hidden="1">
              <a:extLst>
                <a:ext uri="{63B3BB69-23CF-44E3-9099-C40C66FF867C}">
                  <a14:compatExt spid="_x0000_s38931"/>
                </a:ext>
                <a:ext uri="{FF2B5EF4-FFF2-40B4-BE49-F238E27FC236}">
                  <a16:creationId xmlns:a16="http://schemas.microsoft.com/office/drawing/2014/main" id="{00000000-0008-0000-0800-000013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38932" name="Drop Down 20" hidden="1">
              <a:extLst>
                <a:ext uri="{63B3BB69-23CF-44E3-9099-C40C66FF867C}">
                  <a14:compatExt spid="_x0000_s38932"/>
                </a:ext>
                <a:ext uri="{FF2B5EF4-FFF2-40B4-BE49-F238E27FC236}">
                  <a16:creationId xmlns:a16="http://schemas.microsoft.com/office/drawing/2014/main" id="{00000000-0008-0000-0800-000014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38933" name="Check Box 21" hidden="1">
              <a:extLst>
                <a:ext uri="{63B3BB69-23CF-44E3-9099-C40C66FF867C}">
                  <a14:compatExt spid="_x0000_s38933"/>
                </a:ext>
                <a:ext uri="{FF2B5EF4-FFF2-40B4-BE49-F238E27FC236}">
                  <a16:creationId xmlns:a16="http://schemas.microsoft.com/office/drawing/2014/main" id="{00000000-0008-0000-0800-00001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38934" name="Check Box 22" hidden="1">
              <a:extLst>
                <a:ext uri="{63B3BB69-23CF-44E3-9099-C40C66FF867C}">
                  <a14:compatExt spid="_x0000_s38934"/>
                </a:ext>
                <a:ext uri="{FF2B5EF4-FFF2-40B4-BE49-F238E27FC236}">
                  <a16:creationId xmlns:a16="http://schemas.microsoft.com/office/drawing/2014/main" id="{00000000-0008-0000-0800-00001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38935" name="Check Box 23" hidden="1">
              <a:extLst>
                <a:ext uri="{63B3BB69-23CF-44E3-9099-C40C66FF867C}">
                  <a14:compatExt spid="_x0000_s38935"/>
                </a:ext>
                <a:ext uri="{FF2B5EF4-FFF2-40B4-BE49-F238E27FC236}">
                  <a16:creationId xmlns:a16="http://schemas.microsoft.com/office/drawing/2014/main" id="{00000000-0008-0000-0800-00001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38936" name="Check Box 24" hidden="1">
              <a:extLst>
                <a:ext uri="{63B3BB69-23CF-44E3-9099-C40C66FF867C}">
                  <a14:compatExt spid="_x0000_s38936"/>
                </a:ext>
                <a:ext uri="{FF2B5EF4-FFF2-40B4-BE49-F238E27FC236}">
                  <a16:creationId xmlns:a16="http://schemas.microsoft.com/office/drawing/2014/main" id="{00000000-0008-0000-0800-00001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38937" name="Check Box 25" hidden="1">
              <a:extLst>
                <a:ext uri="{63B3BB69-23CF-44E3-9099-C40C66FF867C}">
                  <a14:compatExt spid="_x0000_s38937"/>
                </a:ext>
                <a:ext uri="{FF2B5EF4-FFF2-40B4-BE49-F238E27FC236}">
                  <a16:creationId xmlns:a16="http://schemas.microsoft.com/office/drawing/2014/main" id="{00000000-0008-0000-0800-00001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38938" name="Drop Down 26" hidden="1">
              <a:extLst>
                <a:ext uri="{63B3BB69-23CF-44E3-9099-C40C66FF867C}">
                  <a14:compatExt spid="_x0000_s38938"/>
                </a:ext>
                <a:ext uri="{FF2B5EF4-FFF2-40B4-BE49-F238E27FC236}">
                  <a16:creationId xmlns:a16="http://schemas.microsoft.com/office/drawing/2014/main" id="{00000000-0008-0000-0800-00001A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38939" name="Drop Down 27" hidden="1">
              <a:extLst>
                <a:ext uri="{63B3BB69-23CF-44E3-9099-C40C66FF867C}">
                  <a14:compatExt spid="_x0000_s38939"/>
                </a:ext>
                <a:ext uri="{FF2B5EF4-FFF2-40B4-BE49-F238E27FC236}">
                  <a16:creationId xmlns:a16="http://schemas.microsoft.com/office/drawing/2014/main" id="{00000000-0008-0000-0800-00001B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38940" name="Drop Down 28" hidden="1">
              <a:extLst>
                <a:ext uri="{63B3BB69-23CF-44E3-9099-C40C66FF867C}">
                  <a14:compatExt spid="_x0000_s38940"/>
                </a:ext>
                <a:ext uri="{FF2B5EF4-FFF2-40B4-BE49-F238E27FC236}">
                  <a16:creationId xmlns:a16="http://schemas.microsoft.com/office/drawing/2014/main" id="{00000000-0008-0000-0800-00001C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38941" name="Drop Down 29" hidden="1">
              <a:extLst>
                <a:ext uri="{63B3BB69-23CF-44E3-9099-C40C66FF867C}">
                  <a14:compatExt spid="_x0000_s38941"/>
                </a:ext>
                <a:ext uri="{FF2B5EF4-FFF2-40B4-BE49-F238E27FC236}">
                  <a16:creationId xmlns:a16="http://schemas.microsoft.com/office/drawing/2014/main" id="{00000000-0008-0000-0800-00001D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66675</xdr:rowOff>
        </xdr:from>
        <xdr:to>
          <xdr:col>22</xdr:col>
          <xdr:colOff>352425</xdr:colOff>
          <xdr:row>16</xdr:row>
          <xdr:rowOff>342900</xdr:rowOff>
        </xdr:to>
        <xdr:sp macro="" textlink="">
          <xdr:nvSpPr>
            <xdr:cNvPr id="38942" name="Drop Down 30" hidden="1">
              <a:extLst>
                <a:ext uri="{63B3BB69-23CF-44E3-9099-C40C66FF867C}">
                  <a14:compatExt spid="_x0000_s38942"/>
                </a:ext>
                <a:ext uri="{FF2B5EF4-FFF2-40B4-BE49-F238E27FC236}">
                  <a16:creationId xmlns:a16="http://schemas.microsoft.com/office/drawing/2014/main" id="{00000000-0008-0000-0800-00001E9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37889" name="Drop Down 1" hidden="1">
              <a:extLst>
                <a:ext uri="{63B3BB69-23CF-44E3-9099-C40C66FF867C}">
                  <a14:compatExt spid="_x0000_s37889"/>
                </a:ext>
                <a:ext uri="{FF2B5EF4-FFF2-40B4-BE49-F238E27FC236}">
                  <a16:creationId xmlns:a16="http://schemas.microsoft.com/office/drawing/2014/main" id="{00000000-0008-0000-0900-000001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37890" name="Drop Down 2" hidden="1">
              <a:extLst>
                <a:ext uri="{63B3BB69-23CF-44E3-9099-C40C66FF867C}">
                  <a14:compatExt spid="_x0000_s37890"/>
                </a:ext>
                <a:ext uri="{FF2B5EF4-FFF2-40B4-BE49-F238E27FC236}">
                  <a16:creationId xmlns:a16="http://schemas.microsoft.com/office/drawing/2014/main" id="{00000000-0008-0000-0900-000002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37891" name="Drop Down 3" hidden="1">
              <a:extLst>
                <a:ext uri="{63B3BB69-23CF-44E3-9099-C40C66FF867C}">
                  <a14:compatExt spid="_x0000_s37891"/>
                </a:ext>
                <a:ext uri="{FF2B5EF4-FFF2-40B4-BE49-F238E27FC236}">
                  <a16:creationId xmlns:a16="http://schemas.microsoft.com/office/drawing/2014/main" id="{00000000-0008-0000-0900-000003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37892" name="Drop Down 4" hidden="1">
              <a:extLst>
                <a:ext uri="{63B3BB69-23CF-44E3-9099-C40C66FF867C}">
                  <a14:compatExt spid="_x0000_s37892"/>
                </a:ext>
                <a:ext uri="{FF2B5EF4-FFF2-40B4-BE49-F238E27FC236}">
                  <a16:creationId xmlns:a16="http://schemas.microsoft.com/office/drawing/2014/main" id="{00000000-0008-0000-0900-000004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37893" name="Drop Down 5" hidden="1">
              <a:extLst>
                <a:ext uri="{63B3BB69-23CF-44E3-9099-C40C66FF867C}">
                  <a14:compatExt spid="_x0000_s37893"/>
                </a:ext>
                <a:ext uri="{FF2B5EF4-FFF2-40B4-BE49-F238E27FC236}">
                  <a16:creationId xmlns:a16="http://schemas.microsoft.com/office/drawing/2014/main" id="{00000000-0008-0000-0900-000005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37894" name="Drop Down 6" hidden="1">
              <a:extLst>
                <a:ext uri="{63B3BB69-23CF-44E3-9099-C40C66FF867C}">
                  <a14:compatExt spid="_x0000_s37894"/>
                </a:ext>
                <a:ext uri="{FF2B5EF4-FFF2-40B4-BE49-F238E27FC236}">
                  <a16:creationId xmlns:a16="http://schemas.microsoft.com/office/drawing/2014/main" id="{00000000-0008-0000-0900-000006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37895" name="Drop Down 7" hidden="1">
              <a:extLst>
                <a:ext uri="{63B3BB69-23CF-44E3-9099-C40C66FF867C}">
                  <a14:compatExt spid="_x0000_s37895"/>
                </a:ext>
                <a:ext uri="{FF2B5EF4-FFF2-40B4-BE49-F238E27FC236}">
                  <a16:creationId xmlns:a16="http://schemas.microsoft.com/office/drawing/2014/main" id="{00000000-0008-0000-0900-000007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37896" name="Drop Down 8" hidden="1">
              <a:extLst>
                <a:ext uri="{63B3BB69-23CF-44E3-9099-C40C66FF867C}">
                  <a14:compatExt spid="_x0000_s37896"/>
                </a:ext>
                <a:ext uri="{FF2B5EF4-FFF2-40B4-BE49-F238E27FC236}">
                  <a16:creationId xmlns:a16="http://schemas.microsoft.com/office/drawing/2014/main" id="{00000000-0008-0000-0900-000008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37897" name="Drop Down 9" hidden="1">
              <a:extLst>
                <a:ext uri="{63B3BB69-23CF-44E3-9099-C40C66FF867C}">
                  <a14:compatExt spid="_x0000_s37897"/>
                </a:ext>
                <a:ext uri="{FF2B5EF4-FFF2-40B4-BE49-F238E27FC236}">
                  <a16:creationId xmlns:a16="http://schemas.microsoft.com/office/drawing/2014/main" id="{00000000-0008-0000-0900-000009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37898" name="Drop Down 10" hidden="1">
              <a:extLst>
                <a:ext uri="{63B3BB69-23CF-44E3-9099-C40C66FF867C}">
                  <a14:compatExt spid="_x0000_s37898"/>
                </a:ext>
                <a:ext uri="{FF2B5EF4-FFF2-40B4-BE49-F238E27FC236}">
                  <a16:creationId xmlns:a16="http://schemas.microsoft.com/office/drawing/2014/main" id="{00000000-0008-0000-0900-00000A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37899" name="Drop Down 11" hidden="1">
              <a:extLst>
                <a:ext uri="{63B3BB69-23CF-44E3-9099-C40C66FF867C}">
                  <a14:compatExt spid="_x0000_s37899"/>
                </a:ext>
                <a:ext uri="{FF2B5EF4-FFF2-40B4-BE49-F238E27FC236}">
                  <a16:creationId xmlns:a16="http://schemas.microsoft.com/office/drawing/2014/main" id="{00000000-0008-0000-0900-00000B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37900" name="Drop Down 12" hidden="1">
              <a:extLst>
                <a:ext uri="{63B3BB69-23CF-44E3-9099-C40C66FF867C}">
                  <a14:compatExt spid="_x0000_s37900"/>
                </a:ext>
                <a:ext uri="{FF2B5EF4-FFF2-40B4-BE49-F238E27FC236}">
                  <a16:creationId xmlns:a16="http://schemas.microsoft.com/office/drawing/2014/main" id="{00000000-0008-0000-0900-00000C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37901" name="Drop Down 13" hidden="1">
              <a:extLst>
                <a:ext uri="{63B3BB69-23CF-44E3-9099-C40C66FF867C}">
                  <a14:compatExt spid="_x0000_s37901"/>
                </a:ext>
                <a:ext uri="{FF2B5EF4-FFF2-40B4-BE49-F238E27FC236}">
                  <a16:creationId xmlns:a16="http://schemas.microsoft.com/office/drawing/2014/main" id="{00000000-0008-0000-0900-00000D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37902" name="Drop Down 14" hidden="1">
              <a:extLst>
                <a:ext uri="{63B3BB69-23CF-44E3-9099-C40C66FF867C}">
                  <a14:compatExt spid="_x0000_s37902"/>
                </a:ext>
                <a:ext uri="{FF2B5EF4-FFF2-40B4-BE49-F238E27FC236}">
                  <a16:creationId xmlns:a16="http://schemas.microsoft.com/office/drawing/2014/main" id="{00000000-0008-0000-0900-00000E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37903" name="Drop Down 15" hidden="1">
              <a:extLst>
                <a:ext uri="{63B3BB69-23CF-44E3-9099-C40C66FF867C}">
                  <a14:compatExt spid="_x0000_s37903"/>
                </a:ext>
                <a:ext uri="{FF2B5EF4-FFF2-40B4-BE49-F238E27FC236}">
                  <a16:creationId xmlns:a16="http://schemas.microsoft.com/office/drawing/2014/main" id="{00000000-0008-0000-0900-00000F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37904" name="Drop Down 16" hidden="1">
              <a:extLst>
                <a:ext uri="{63B3BB69-23CF-44E3-9099-C40C66FF867C}">
                  <a14:compatExt spid="_x0000_s37904"/>
                </a:ext>
                <a:ext uri="{FF2B5EF4-FFF2-40B4-BE49-F238E27FC236}">
                  <a16:creationId xmlns:a16="http://schemas.microsoft.com/office/drawing/2014/main" id="{00000000-0008-0000-0900-000010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37905" name="Drop Down 17" hidden="1">
              <a:extLst>
                <a:ext uri="{63B3BB69-23CF-44E3-9099-C40C66FF867C}">
                  <a14:compatExt spid="_x0000_s37905"/>
                </a:ext>
                <a:ext uri="{FF2B5EF4-FFF2-40B4-BE49-F238E27FC236}">
                  <a16:creationId xmlns:a16="http://schemas.microsoft.com/office/drawing/2014/main" id="{00000000-0008-0000-0900-000011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37906" name="Drop Down 18" hidden="1">
              <a:extLst>
                <a:ext uri="{63B3BB69-23CF-44E3-9099-C40C66FF867C}">
                  <a14:compatExt spid="_x0000_s37906"/>
                </a:ext>
                <a:ext uri="{FF2B5EF4-FFF2-40B4-BE49-F238E27FC236}">
                  <a16:creationId xmlns:a16="http://schemas.microsoft.com/office/drawing/2014/main" id="{00000000-0008-0000-0900-000012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37907" name="Drop Down 19" hidden="1">
              <a:extLst>
                <a:ext uri="{63B3BB69-23CF-44E3-9099-C40C66FF867C}">
                  <a14:compatExt spid="_x0000_s37907"/>
                </a:ext>
                <a:ext uri="{FF2B5EF4-FFF2-40B4-BE49-F238E27FC236}">
                  <a16:creationId xmlns:a16="http://schemas.microsoft.com/office/drawing/2014/main" id="{00000000-0008-0000-0900-000013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37908" name="Drop Down 20" hidden="1">
              <a:extLst>
                <a:ext uri="{63B3BB69-23CF-44E3-9099-C40C66FF867C}">
                  <a14:compatExt spid="_x0000_s37908"/>
                </a:ext>
                <a:ext uri="{FF2B5EF4-FFF2-40B4-BE49-F238E27FC236}">
                  <a16:creationId xmlns:a16="http://schemas.microsoft.com/office/drawing/2014/main" id="{00000000-0008-0000-0900-000014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37909" name="Check Box 21" hidden="1">
              <a:extLst>
                <a:ext uri="{63B3BB69-23CF-44E3-9099-C40C66FF867C}">
                  <a14:compatExt spid="_x0000_s37909"/>
                </a:ext>
                <a:ext uri="{FF2B5EF4-FFF2-40B4-BE49-F238E27FC236}">
                  <a16:creationId xmlns:a16="http://schemas.microsoft.com/office/drawing/2014/main" id="{00000000-0008-0000-0900-00001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37910" name="Check Box 22" hidden="1">
              <a:extLst>
                <a:ext uri="{63B3BB69-23CF-44E3-9099-C40C66FF867C}">
                  <a14:compatExt spid="_x0000_s37910"/>
                </a:ext>
                <a:ext uri="{FF2B5EF4-FFF2-40B4-BE49-F238E27FC236}">
                  <a16:creationId xmlns:a16="http://schemas.microsoft.com/office/drawing/2014/main" id="{00000000-0008-0000-0900-00001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37911" name="Check Box 23" hidden="1">
              <a:extLst>
                <a:ext uri="{63B3BB69-23CF-44E3-9099-C40C66FF867C}">
                  <a14:compatExt spid="_x0000_s37911"/>
                </a:ext>
                <a:ext uri="{FF2B5EF4-FFF2-40B4-BE49-F238E27FC236}">
                  <a16:creationId xmlns:a16="http://schemas.microsoft.com/office/drawing/2014/main" id="{00000000-0008-0000-0900-00001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37912" name="Check Box 24" hidden="1">
              <a:extLst>
                <a:ext uri="{63B3BB69-23CF-44E3-9099-C40C66FF867C}">
                  <a14:compatExt spid="_x0000_s37912"/>
                </a:ext>
                <a:ext uri="{FF2B5EF4-FFF2-40B4-BE49-F238E27FC236}">
                  <a16:creationId xmlns:a16="http://schemas.microsoft.com/office/drawing/2014/main" id="{00000000-0008-0000-0900-00001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37913" name="Check Box 25" hidden="1">
              <a:extLst>
                <a:ext uri="{63B3BB69-23CF-44E3-9099-C40C66FF867C}">
                  <a14:compatExt spid="_x0000_s37913"/>
                </a:ext>
                <a:ext uri="{FF2B5EF4-FFF2-40B4-BE49-F238E27FC236}">
                  <a16:creationId xmlns:a16="http://schemas.microsoft.com/office/drawing/2014/main" id="{00000000-0008-0000-0900-00001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37914" name="Drop Down 26" hidden="1">
              <a:extLst>
                <a:ext uri="{63B3BB69-23CF-44E3-9099-C40C66FF867C}">
                  <a14:compatExt spid="_x0000_s37914"/>
                </a:ext>
                <a:ext uri="{FF2B5EF4-FFF2-40B4-BE49-F238E27FC236}">
                  <a16:creationId xmlns:a16="http://schemas.microsoft.com/office/drawing/2014/main" id="{00000000-0008-0000-0900-00001A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37915" name="Drop Down 27" hidden="1">
              <a:extLst>
                <a:ext uri="{63B3BB69-23CF-44E3-9099-C40C66FF867C}">
                  <a14:compatExt spid="_x0000_s37915"/>
                </a:ext>
                <a:ext uri="{FF2B5EF4-FFF2-40B4-BE49-F238E27FC236}">
                  <a16:creationId xmlns:a16="http://schemas.microsoft.com/office/drawing/2014/main" id="{00000000-0008-0000-0900-00001B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37916" name="Drop Down 28" hidden="1">
              <a:extLst>
                <a:ext uri="{63B3BB69-23CF-44E3-9099-C40C66FF867C}">
                  <a14:compatExt spid="_x0000_s37916"/>
                </a:ext>
                <a:ext uri="{FF2B5EF4-FFF2-40B4-BE49-F238E27FC236}">
                  <a16:creationId xmlns:a16="http://schemas.microsoft.com/office/drawing/2014/main" id="{00000000-0008-0000-0900-00001C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37917" name="Drop Down 29" hidden="1">
              <a:extLst>
                <a:ext uri="{63B3BB69-23CF-44E3-9099-C40C66FF867C}">
                  <a14:compatExt spid="_x0000_s37917"/>
                </a:ext>
                <a:ext uri="{FF2B5EF4-FFF2-40B4-BE49-F238E27FC236}">
                  <a16:creationId xmlns:a16="http://schemas.microsoft.com/office/drawing/2014/main" id="{00000000-0008-0000-0900-00001D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66675</xdr:rowOff>
        </xdr:from>
        <xdr:to>
          <xdr:col>22</xdr:col>
          <xdr:colOff>352425</xdr:colOff>
          <xdr:row>16</xdr:row>
          <xdr:rowOff>342900</xdr:rowOff>
        </xdr:to>
        <xdr:sp macro="" textlink="">
          <xdr:nvSpPr>
            <xdr:cNvPr id="37918" name="Drop Down 30" hidden="1">
              <a:extLst>
                <a:ext uri="{63B3BB69-23CF-44E3-9099-C40C66FF867C}">
                  <a14:compatExt spid="_x0000_s37918"/>
                </a:ext>
                <a:ext uri="{FF2B5EF4-FFF2-40B4-BE49-F238E27FC236}">
                  <a16:creationId xmlns:a16="http://schemas.microsoft.com/office/drawing/2014/main" id="{00000000-0008-0000-0900-00001E9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104775</xdr:rowOff>
        </xdr:from>
        <xdr:to>
          <xdr:col>3</xdr:col>
          <xdr:colOff>3209925</xdr:colOff>
          <xdr:row>6</xdr:row>
          <xdr:rowOff>371475</xdr:rowOff>
        </xdr:to>
        <xdr:sp macro="" textlink="">
          <xdr:nvSpPr>
            <xdr:cNvPr id="39937" name="Drop Down 1" hidden="1">
              <a:extLst>
                <a:ext uri="{63B3BB69-23CF-44E3-9099-C40C66FF867C}">
                  <a14:compatExt spid="_x0000_s39937"/>
                </a:ext>
                <a:ext uri="{FF2B5EF4-FFF2-40B4-BE49-F238E27FC236}">
                  <a16:creationId xmlns:a16="http://schemas.microsoft.com/office/drawing/2014/main" id="{00000000-0008-0000-0A00-000001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104775</xdr:rowOff>
        </xdr:from>
        <xdr:to>
          <xdr:col>3</xdr:col>
          <xdr:colOff>3209925</xdr:colOff>
          <xdr:row>7</xdr:row>
          <xdr:rowOff>371475</xdr:rowOff>
        </xdr:to>
        <xdr:sp macro="" textlink="">
          <xdr:nvSpPr>
            <xdr:cNvPr id="39938" name="Drop Down 2" hidden="1">
              <a:extLst>
                <a:ext uri="{63B3BB69-23CF-44E3-9099-C40C66FF867C}">
                  <a14:compatExt spid="_x0000_s39938"/>
                </a:ext>
                <a:ext uri="{FF2B5EF4-FFF2-40B4-BE49-F238E27FC236}">
                  <a16:creationId xmlns:a16="http://schemas.microsoft.com/office/drawing/2014/main" id="{00000000-0008-0000-0A00-000002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104775</xdr:rowOff>
        </xdr:from>
        <xdr:to>
          <xdr:col>3</xdr:col>
          <xdr:colOff>3209925</xdr:colOff>
          <xdr:row>8</xdr:row>
          <xdr:rowOff>371475</xdr:rowOff>
        </xdr:to>
        <xdr:sp macro="" textlink="">
          <xdr:nvSpPr>
            <xdr:cNvPr id="39939" name="Drop Down 3" hidden="1">
              <a:extLst>
                <a:ext uri="{63B3BB69-23CF-44E3-9099-C40C66FF867C}">
                  <a14:compatExt spid="_x0000_s39939"/>
                </a:ext>
                <a:ext uri="{FF2B5EF4-FFF2-40B4-BE49-F238E27FC236}">
                  <a16:creationId xmlns:a16="http://schemas.microsoft.com/office/drawing/2014/main" id="{00000000-0008-0000-0A00-000003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104775</xdr:rowOff>
        </xdr:from>
        <xdr:to>
          <xdr:col>3</xdr:col>
          <xdr:colOff>3209925</xdr:colOff>
          <xdr:row>9</xdr:row>
          <xdr:rowOff>371475</xdr:rowOff>
        </xdr:to>
        <xdr:sp macro="" textlink="">
          <xdr:nvSpPr>
            <xdr:cNvPr id="39940" name="Drop Down 4" hidden="1">
              <a:extLst>
                <a:ext uri="{63B3BB69-23CF-44E3-9099-C40C66FF867C}">
                  <a14:compatExt spid="_x0000_s39940"/>
                </a:ext>
                <a:ext uri="{FF2B5EF4-FFF2-40B4-BE49-F238E27FC236}">
                  <a16:creationId xmlns:a16="http://schemas.microsoft.com/office/drawing/2014/main" id="{00000000-0008-0000-0A00-000004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104775</xdr:rowOff>
        </xdr:from>
        <xdr:to>
          <xdr:col>3</xdr:col>
          <xdr:colOff>3209925</xdr:colOff>
          <xdr:row>10</xdr:row>
          <xdr:rowOff>371475</xdr:rowOff>
        </xdr:to>
        <xdr:sp macro="" textlink="">
          <xdr:nvSpPr>
            <xdr:cNvPr id="39941" name="Drop Down 5" hidden="1">
              <a:extLst>
                <a:ext uri="{63B3BB69-23CF-44E3-9099-C40C66FF867C}">
                  <a14:compatExt spid="_x0000_s39941"/>
                </a:ext>
                <a:ext uri="{FF2B5EF4-FFF2-40B4-BE49-F238E27FC236}">
                  <a16:creationId xmlns:a16="http://schemas.microsoft.com/office/drawing/2014/main" id="{00000000-0008-0000-0A00-000005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104775</xdr:rowOff>
        </xdr:from>
        <xdr:to>
          <xdr:col>3</xdr:col>
          <xdr:colOff>3209925</xdr:colOff>
          <xdr:row>11</xdr:row>
          <xdr:rowOff>371475</xdr:rowOff>
        </xdr:to>
        <xdr:sp macro="" textlink="">
          <xdr:nvSpPr>
            <xdr:cNvPr id="39942" name="Drop Down 6" hidden="1">
              <a:extLst>
                <a:ext uri="{63B3BB69-23CF-44E3-9099-C40C66FF867C}">
                  <a14:compatExt spid="_x0000_s39942"/>
                </a:ext>
                <a:ext uri="{FF2B5EF4-FFF2-40B4-BE49-F238E27FC236}">
                  <a16:creationId xmlns:a16="http://schemas.microsoft.com/office/drawing/2014/main" id="{00000000-0008-0000-0A00-000006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104775</xdr:rowOff>
        </xdr:from>
        <xdr:to>
          <xdr:col>3</xdr:col>
          <xdr:colOff>3209925</xdr:colOff>
          <xdr:row>12</xdr:row>
          <xdr:rowOff>371475</xdr:rowOff>
        </xdr:to>
        <xdr:sp macro="" textlink="">
          <xdr:nvSpPr>
            <xdr:cNvPr id="39943" name="Drop Down 7" hidden="1">
              <a:extLst>
                <a:ext uri="{63B3BB69-23CF-44E3-9099-C40C66FF867C}">
                  <a14:compatExt spid="_x0000_s39943"/>
                </a:ext>
                <a:ext uri="{FF2B5EF4-FFF2-40B4-BE49-F238E27FC236}">
                  <a16:creationId xmlns:a16="http://schemas.microsoft.com/office/drawing/2014/main" id="{00000000-0008-0000-0A00-000007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104775</xdr:rowOff>
        </xdr:from>
        <xdr:to>
          <xdr:col>3</xdr:col>
          <xdr:colOff>3209925</xdr:colOff>
          <xdr:row>13</xdr:row>
          <xdr:rowOff>371475</xdr:rowOff>
        </xdr:to>
        <xdr:sp macro="" textlink="">
          <xdr:nvSpPr>
            <xdr:cNvPr id="39944" name="Drop Down 8" hidden="1">
              <a:extLst>
                <a:ext uri="{63B3BB69-23CF-44E3-9099-C40C66FF867C}">
                  <a14:compatExt spid="_x0000_s39944"/>
                </a:ext>
                <a:ext uri="{FF2B5EF4-FFF2-40B4-BE49-F238E27FC236}">
                  <a16:creationId xmlns:a16="http://schemas.microsoft.com/office/drawing/2014/main" id="{00000000-0008-0000-0A00-000008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104775</xdr:rowOff>
        </xdr:from>
        <xdr:to>
          <xdr:col>3</xdr:col>
          <xdr:colOff>3209925</xdr:colOff>
          <xdr:row>14</xdr:row>
          <xdr:rowOff>371475</xdr:rowOff>
        </xdr:to>
        <xdr:sp macro="" textlink="">
          <xdr:nvSpPr>
            <xdr:cNvPr id="39945" name="Drop Down 9" hidden="1">
              <a:extLst>
                <a:ext uri="{63B3BB69-23CF-44E3-9099-C40C66FF867C}">
                  <a14:compatExt spid="_x0000_s39945"/>
                </a:ext>
                <a:ext uri="{FF2B5EF4-FFF2-40B4-BE49-F238E27FC236}">
                  <a16:creationId xmlns:a16="http://schemas.microsoft.com/office/drawing/2014/main" id="{00000000-0008-0000-0A00-000009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85725</xdr:rowOff>
        </xdr:from>
        <xdr:to>
          <xdr:col>3</xdr:col>
          <xdr:colOff>3209925</xdr:colOff>
          <xdr:row>15</xdr:row>
          <xdr:rowOff>352425</xdr:rowOff>
        </xdr:to>
        <xdr:sp macro="" textlink="">
          <xdr:nvSpPr>
            <xdr:cNvPr id="39946" name="Drop Down 10" hidden="1">
              <a:extLst>
                <a:ext uri="{63B3BB69-23CF-44E3-9099-C40C66FF867C}">
                  <a14:compatExt spid="_x0000_s39946"/>
                </a:ext>
                <a:ext uri="{FF2B5EF4-FFF2-40B4-BE49-F238E27FC236}">
                  <a16:creationId xmlns:a16="http://schemas.microsoft.com/office/drawing/2014/main" id="{00000000-0008-0000-0A00-00000A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104775</xdr:rowOff>
        </xdr:from>
        <xdr:to>
          <xdr:col>3</xdr:col>
          <xdr:colOff>3209925</xdr:colOff>
          <xdr:row>16</xdr:row>
          <xdr:rowOff>371475</xdr:rowOff>
        </xdr:to>
        <xdr:sp macro="" textlink="">
          <xdr:nvSpPr>
            <xdr:cNvPr id="39947" name="Drop Down 11" hidden="1">
              <a:extLst>
                <a:ext uri="{63B3BB69-23CF-44E3-9099-C40C66FF867C}">
                  <a14:compatExt spid="_x0000_s39947"/>
                </a:ext>
                <a:ext uri="{FF2B5EF4-FFF2-40B4-BE49-F238E27FC236}">
                  <a16:creationId xmlns:a16="http://schemas.microsoft.com/office/drawing/2014/main" id="{00000000-0008-0000-0A00-00000B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104775</xdr:rowOff>
        </xdr:from>
        <xdr:to>
          <xdr:col>3</xdr:col>
          <xdr:colOff>3209925</xdr:colOff>
          <xdr:row>17</xdr:row>
          <xdr:rowOff>371475</xdr:rowOff>
        </xdr:to>
        <xdr:sp macro="" textlink="">
          <xdr:nvSpPr>
            <xdr:cNvPr id="39948" name="Drop Down 12" hidden="1">
              <a:extLst>
                <a:ext uri="{63B3BB69-23CF-44E3-9099-C40C66FF867C}">
                  <a14:compatExt spid="_x0000_s39948"/>
                </a:ext>
                <a:ext uri="{FF2B5EF4-FFF2-40B4-BE49-F238E27FC236}">
                  <a16:creationId xmlns:a16="http://schemas.microsoft.com/office/drawing/2014/main" id="{00000000-0008-0000-0A00-00000C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104775</xdr:rowOff>
        </xdr:from>
        <xdr:to>
          <xdr:col>3</xdr:col>
          <xdr:colOff>3209925</xdr:colOff>
          <xdr:row>18</xdr:row>
          <xdr:rowOff>371475</xdr:rowOff>
        </xdr:to>
        <xdr:sp macro="" textlink="">
          <xdr:nvSpPr>
            <xdr:cNvPr id="39949" name="Drop Down 13" hidden="1">
              <a:extLst>
                <a:ext uri="{63B3BB69-23CF-44E3-9099-C40C66FF867C}">
                  <a14:compatExt spid="_x0000_s39949"/>
                </a:ext>
                <a:ext uri="{FF2B5EF4-FFF2-40B4-BE49-F238E27FC236}">
                  <a16:creationId xmlns:a16="http://schemas.microsoft.com/office/drawing/2014/main" id="{00000000-0008-0000-0A00-00000D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104775</xdr:rowOff>
        </xdr:from>
        <xdr:to>
          <xdr:col>3</xdr:col>
          <xdr:colOff>3209925</xdr:colOff>
          <xdr:row>19</xdr:row>
          <xdr:rowOff>371475</xdr:rowOff>
        </xdr:to>
        <xdr:sp macro="" textlink="">
          <xdr:nvSpPr>
            <xdr:cNvPr id="39950" name="Drop Down 14" hidden="1">
              <a:extLst>
                <a:ext uri="{63B3BB69-23CF-44E3-9099-C40C66FF867C}">
                  <a14:compatExt spid="_x0000_s39950"/>
                </a:ext>
                <a:ext uri="{FF2B5EF4-FFF2-40B4-BE49-F238E27FC236}">
                  <a16:creationId xmlns:a16="http://schemas.microsoft.com/office/drawing/2014/main" id="{00000000-0008-0000-0A00-00000E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104775</xdr:rowOff>
        </xdr:from>
        <xdr:to>
          <xdr:col>3</xdr:col>
          <xdr:colOff>3209925</xdr:colOff>
          <xdr:row>20</xdr:row>
          <xdr:rowOff>371475</xdr:rowOff>
        </xdr:to>
        <xdr:sp macro="" textlink="">
          <xdr:nvSpPr>
            <xdr:cNvPr id="39951" name="Drop Down 15" hidden="1">
              <a:extLst>
                <a:ext uri="{63B3BB69-23CF-44E3-9099-C40C66FF867C}">
                  <a14:compatExt spid="_x0000_s39951"/>
                </a:ext>
                <a:ext uri="{FF2B5EF4-FFF2-40B4-BE49-F238E27FC236}">
                  <a16:creationId xmlns:a16="http://schemas.microsoft.com/office/drawing/2014/main" id="{00000000-0008-0000-0A00-00000F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104775</xdr:rowOff>
        </xdr:from>
        <xdr:to>
          <xdr:col>3</xdr:col>
          <xdr:colOff>3209925</xdr:colOff>
          <xdr:row>21</xdr:row>
          <xdr:rowOff>371475</xdr:rowOff>
        </xdr:to>
        <xdr:sp macro="" textlink="">
          <xdr:nvSpPr>
            <xdr:cNvPr id="39952" name="Drop Down 16" hidden="1">
              <a:extLst>
                <a:ext uri="{63B3BB69-23CF-44E3-9099-C40C66FF867C}">
                  <a14:compatExt spid="_x0000_s39952"/>
                </a:ext>
                <a:ext uri="{FF2B5EF4-FFF2-40B4-BE49-F238E27FC236}">
                  <a16:creationId xmlns:a16="http://schemas.microsoft.com/office/drawing/2014/main" id="{00000000-0008-0000-0A00-000010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104775</xdr:rowOff>
        </xdr:from>
        <xdr:to>
          <xdr:col>3</xdr:col>
          <xdr:colOff>3209925</xdr:colOff>
          <xdr:row>22</xdr:row>
          <xdr:rowOff>371475</xdr:rowOff>
        </xdr:to>
        <xdr:sp macro="" textlink="">
          <xdr:nvSpPr>
            <xdr:cNvPr id="39953" name="Drop Down 17" hidden="1">
              <a:extLst>
                <a:ext uri="{63B3BB69-23CF-44E3-9099-C40C66FF867C}">
                  <a14:compatExt spid="_x0000_s39953"/>
                </a:ext>
                <a:ext uri="{FF2B5EF4-FFF2-40B4-BE49-F238E27FC236}">
                  <a16:creationId xmlns:a16="http://schemas.microsoft.com/office/drawing/2014/main" id="{00000000-0008-0000-0A00-000011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3</xdr:col>
          <xdr:colOff>3209925</xdr:colOff>
          <xdr:row>23</xdr:row>
          <xdr:rowOff>371475</xdr:rowOff>
        </xdr:to>
        <xdr:sp macro="" textlink="">
          <xdr:nvSpPr>
            <xdr:cNvPr id="39954" name="Drop Down 18" hidden="1">
              <a:extLst>
                <a:ext uri="{63B3BB69-23CF-44E3-9099-C40C66FF867C}">
                  <a14:compatExt spid="_x0000_s39954"/>
                </a:ext>
                <a:ext uri="{FF2B5EF4-FFF2-40B4-BE49-F238E27FC236}">
                  <a16:creationId xmlns:a16="http://schemas.microsoft.com/office/drawing/2014/main" id="{00000000-0008-0000-0A00-000012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104775</xdr:rowOff>
        </xdr:from>
        <xdr:to>
          <xdr:col>3</xdr:col>
          <xdr:colOff>3209925</xdr:colOff>
          <xdr:row>24</xdr:row>
          <xdr:rowOff>371475</xdr:rowOff>
        </xdr:to>
        <xdr:sp macro="" textlink="">
          <xdr:nvSpPr>
            <xdr:cNvPr id="39955" name="Drop Down 19" hidden="1">
              <a:extLst>
                <a:ext uri="{63B3BB69-23CF-44E3-9099-C40C66FF867C}">
                  <a14:compatExt spid="_x0000_s39955"/>
                </a:ext>
                <a:ext uri="{FF2B5EF4-FFF2-40B4-BE49-F238E27FC236}">
                  <a16:creationId xmlns:a16="http://schemas.microsoft.com/office/drawing/2014/main" id="{00000000-0008-0000-0A00-000013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104775</xdr:rowOff>
        </xdr:from>
        <xdr:to>
          <xdr:col>3</xdr:col>
          <xdr:colOff>3209925</xdr:colOff>
          <xdr:row>25</xdr:row>
          <xdr:rowOff>371475</xdr:rowOff>
        </xdr:to>
        <xdr:sp macro="" textlink="">
          <xdr:nvSpPr>
            <xdr:cNvPr id="39956" name="Drop Down 20" hidden="1">
              <a:extLst>
                <a:ext uri="{63B3BB69-23CF-44E3-9099-C40C66FF867C}">
                  <a14:compatExt spid="_x0000_s39956"/>
                </a:ext>
                <a:ext uri="{FF2B5EF4-FFF2-40B4-BE49-F238E27FC236}">
                  <a16:creationId xmlns:a16="http://schemas.microsoft.com/office/drawing/2014/main" id="{00000000-0008-0000-0A00-000014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142875</xdr:rowOff>
        </xdr:from>
        <xdr:to>
          <xdr:col>22</xdr:col>
          <xdr:colOff>104775</xdr:colOff>
          <xdr:row>4</xdr:row>
          <xdr:rowOff>371475</xdr:rowOff>
        </xdr:to>
        <xdr:sp macro="" textlink="">
          <xdr:nvSpPr>
            <xdr:cNvPr id="39957" name="Check Box 21" hidden="1">
              <a:extLst>
                <a:ext uri="{63B3BB69-23CF-44E3-9099-C40C66FF867C}">
                  <a14:compatExt spid="_x0000_s39957"/>
                </a:ext>
                <a:ext uri="{FF2B5EF4-FFF2-40B4-BE49-F238E27FC236}">
                  <a16:creationId xmlns:a16="http://schemas.microsoft.com/office/drawing/2014/main" id="{00000000-0008-0000-0A00-00001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152400</xdr:rowOff>
        </xdr:from>
        <xdr:to>
          <xdr:col>22</xdr:col>
          <xdr:colOff>95250</xdr:colOff>
          <xdr:row>5</xdr:row>
          <xdr:rowOff>371475</xdr:rowOff>
        </xdr:to>
        <xdr:sp macro="" textlink="">
          <xdr:nvSpPr>
            <xdr:cNvPr id="39958" name="Check Box 22" hidden="1">
              <a:extLst>
                <a:ext uri="{63B3BB69-23CF-44E3-9099-C40C66FF867C}">
                  <a14:compatExt spid="_x0000_s39958"/>
                </a:ext>
                <a:ext uri="{FF2B5EF4-FFF2-40B4-BE49-F238E27FC236}">
                  <a16:creationId xmlns:a16="http://schemas.microsoft.com/office/drawing/2014/main" id="{00000000-0008-0000-0A00-00001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123825</xdr:rowOff>
        </xdr:from>
        <xdr:to>
          <xdr:col>22</xdr:col>
          <xdr:colOff>95250</xdr:colOff>
          <xdr:row>6</xdr:row>
          <xdr:rowOff>342900</xdr:rowOff>
        </xdr:to>
        <xdr:sp macro="" textlink="">
          <xdr:nvSpPr>
            <xdr:cNvPr id="39959" name="Check Box 23" hidden="1">
              <a:extLst>
                <a:ext uri="{63B3BB69-23CF-44E3-9099-C40C66FF867C}">
                  <a14:compatExt spid="_x0000_s39959"/>
                </a:ext>
                <a:ext uri="{FF2B5EF4-FFF2-40B4-BE49-F238E27FC236}">
                  <a16:creationId xmlns:a16="http://schemas.microsoft.com/office/drawing/2014/main" id="{00000000-0008-0000-0A00-00001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xdr:row>
          <xdr:rowOff>123825</xdr:rowOff>
        </xdr:from>
        <xdr:to>
          <xdr:col>22</xdr:col>
          <xdr:colOff>66675</xdr:colOff>
          <xdr:row>7</xdr:row>
          <xdr:rowOff>342900</xdr:rowOff>
        </xdr:to>
        <xdr:sp macro="" textlink="">
          <xdr:nvSpPr>
            <xdr:cNvPr id="39960" name="Check Box 24" hidden="1">
              <a:extLst>
                <a:ext uri="{63B3BB69-23CF-44E3-9099-C40C66FF867C}">
                  <a14:compatExt spid="_x0000_s39960"/>
                </a:ext>
                <a:ext uri="{FF2B5EF4-FFF2-40B4-BE49-F238E27FC236}">
                  <a16:creationId xmlns:a16="http://schemas.microsoft.com/office/drawing/2014/main" id="{00000000-0008-0000-0A00-00001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85725</xdr:rowOff>
        </xdr:from>
        <xdr:to>
          <xdr:col>22</xdr:col>
          <xdr:colOff>66675</xdr:colOff>
          <xdr:row>8</xdr:row>
          <xdr:rowOff>314325</xdr:rowOff>
        </xdr:to>
        <xdr:sp macro="" textlink="">
          <xdr:nvSpPr>
            <xdr:cNvPr id="39961" name="Check Box 25" hidden="1">
              <a:extLst>
                <a:ext uri="{63B3BB69-23CF-44E3-9099-C40C66FF867C}">
                  <a14:compatExt spid="_x0000_s39961"/>
                </a:ext>
                <a:ext uri="{FF2B5EF4-FFF2-40B4-BE49-F238E27FC236}">
                  <a16:creationId xmlns:a16="http://schemas.microsoft.com/office/drawing/2014/main" id="{00000000-0008-0000-0A00-00001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12</xdr:row>
          <xdr:rowOff>114300</xdr:rowOff>
        </xdr:from>
        <xdr:to>
          <xdr:col>22</xdr:col>
          <xdr:colOff>381000</xdr:colOff>
          <xdr:row>12</xdr:row>
          <xdr:rowOff>390525</xdr:rowOff>
        </xdr:to>
        <xdr:sp macro="" textlink="">
          <xdr:nvSpPr>
            <xdr:cNvPr id="39962" name="Drop Down 26" hidden="1">
              <a:extLst>
                <a:ext uri="{63B3BB69-23CF-44E3-9099-C40C66FF867C}">
                  <a14:compatExt spid="_x0000_s39962"/>
                </a:ext>
                <a:ext uri="{FF2B5EF4-FFF2-40B4-BE49-F238E27FC236}">
                  <a16:creationId xmlns:a16="http://schemas.microsoft.com/office/drawing/2014/main" id="{00000000-0008-0000-0A00-00001A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13</xdr:row>
          <xdr:rowOff>104775</xdr:rowOff>
        </xdr:from>
        <xdr:to>
          <xdr:col>22</xdr:col>
          <xdr:colOff>381000</xdr:colOff>
          <xdr:row>13</xdr:row>
          <xdr:rowOff>371475</xdr:rowOff>
        </xdr:to>
        <xdr:sp macro="" textlink="">
          <xdr:nvSpPr>
            <xdr:cNvPr id="39963" name="Drop Down 27" hidden="1">
              <a:extLst>
                <a:ext uri="{63B3BB69-23CF-44E3-9099-C40C66FF867C}">
                  <a14:compatExt spid="_x0000_s39963"/>
                </a:ext>
                <a:ext uri="{FF2B5EF4-FFF2-40B4-BE49-F238E27FC236}">
                  <a16:creationId xmlns:a16="http://schemas.microsoft.com/office/drawing/2014/main" id="{00000000-0008-0000-0A00-00001B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14</xdr:row>
          <xdr:rowOff>76200</xdr:rowOff>
        </xdr:from>
        <xdr:to>
          <xdr:col>22</xdr:col>
          <xdr:colOff>352425</xdr:colOff>
          <xdr:row>14</xdr:row>
          <xdr:rowOff>352425</xdr:rowOff>
        </xdr:to>
        <xdr:sp macro="" textlink="">
          <xdr:nvSpPr>
            <xdr:cNvPr id="39964" name="Drop Down 28" hidden="1">
              <a:extLst>
                <a:ext uri="{63B3BB69-23CF-44E3-9099-C40C66FF867C}">
                  <a14:compatExt spid="_x0000_s39964"/>
                </a:ext>
                <a:ext uri="{FF2B5EF4-FFF2-40B4-BE49-F238E27FC236}">
                  <a16:creationId xmlns:a16="http://schemas.microsoft.com/office/drawing/2014/main" id="{00000000-0008-0000-0A00-00001C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15</xdr:row>
          <xdr:rowOff>85725</xdr:rowOff>
        </xdr:from>
        <xdr:to>
          <xdr:col>22</xdr:col>
          <xdr:colOff>352425</xdr:colOff>
          <xdr:row>15</xdr:row>
          <xdr:rowOff>371475</xdr:rowOff>
        </xdr:to>
        <xdr:sp macro="" textlink="">
          <xdr:nvSpPr>
            <xdr:cNvPr id="39965" name="Drop Down 29" hidden="1">
              <a:extLst>
                <a:ext uri="{63B3BB69-23CF-44E3-9099-C40C66FF867C}">
                  <a14:compatExt spid="_x0000_s39965"/>
                </a:ext>
                <a:ext uri="{FF2B5EF4-FFF2-40B4-BE49-F238E27FC236}">
                  <a16:creationId xmlns:a16="http://schemas.microsoft.com/office/drawing/2014/main" id="{00000000-0008-0000-0A00-00001D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66675</xdr:rowOff>
        </xdr:from>
        <xdr:to>
          <xdr:col>22</xdr:col>
          <xdr:colOff>352425</xdr:colOff>
          <xdr:row>16</xdr:row>
          <xdr:rowOff>342900</xdr:rowOff>
        </xdr:to>
        <xdr:sp macro="" textlink="">
          <xdr:nvSpPr>
            <xdr:cNvPr id="39966" name="Drop Down 30" hidden="1">
              <a:extLst>
                <a:ext uri="{63B3BB69-23CF-44E3-9099-C40C66FF867C}">
                  <a14:compatExt spid="_x0000_s39966"/>
                </a:ext>
                <a:ext uri="{FF2B5EF4-FFF2-40B4-BE49-F238E27FC236}">
                  <a16:creationId xmlns:a16="http://schemas.microsoft.com/office/drawing/2014/main" id="{00000000-0008-0000-0A00-00001E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fns.usda.gov/Users/Pamela.Barclay/Desktop/6%20Cents%20Worksheets/7%20Day%20Tools/breakfast_develo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ns.usda.gov/Users/solson/AppData/Local/Microsoft/Windows/Temporary%20Internet%20Files/Content.Outlook/QNER22SR/Lunchk-5_5day_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ns.usda.gov/Users/mnoel/AppData/Local/Microsoft/Windows/Temporary%20Internet%20Files/OLKF8F5/CertificationWorksheet5-24-12(walkthroug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ns.usda.gov/SP34-2012lunch9-12_unprotecte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ns.usda.gov/Users/mapplebaum/AppData/Local/Microsoft/Windows/Temporary%20Internet%20Files/Content.Outlook/GT46SZGB/Copy%20of%20Breakfast13-14_K-5%2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fns.usda.gov/Users/mnoel/AppData/Local/Microsoft/Windows/Temporary%20Internet%20Files/OLKF8F5/7_Breakfast%20Certification%20Worksheet_grades%209-12update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fns.usda.gov/Users/Pamela.Barclay/Desktop/6%20Cents%20Worksheets/7%20Day%20Tools/SP34-2012bfastK-5_upda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Simplified Nutrient Assessm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Menu Worksheet Instructions"/>
      <sheetName val="SFA NOTES"/>
      <sheetName val="All Meals"/>
      <sheetName val="Vegetable Subgroups"/>
      <sheetName val="Weekly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 val="Nutrient Instructions"/>
      <sheetName val="Simplified Nutrient Assessment"/>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 val="Nutrient Instructions"/>
      <sheetName val="Simplified Nutrient Assessment"/>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3" Type="http://schemas.openxmlformats.org/officeDocument/2006/relationships/ctrlProp" Target="../ctrlProps/ctrlProp368.xml"/><Relationship Id="rId18" Type="http://schemas.openxmlformats.org/officeDocument/2006/relationships/ctrlProp" Target="../ctrlProps/ctrlProp373.xml"/><Relationship Id="rId26" Type="http://schemas.openxmlformats.org/officeDocument/2006/relationships/ctrlProp" Target="../ctrlProps/ctrlProp381.xml"/><Relationship Id="rId3" Type="http://schemas.openxmlformats.org/officeDocument/2006/relationships/vmlDrawing" Target="../drawings/vmlDrawing14.vml"/><Relationship Id="rId21" Type="http://schemas.openxmlformats.org/officeDocument/2006/relationships/ctrlProp" Target="../ctrlProps/ctrlProp376.xml"/><Relationship Id="rId34" Type="http://schemas.openxmlformats.org/officeDocument/2006/relationships/ctrlProp" Target="../ctrlProps/ctrlProp389.xml"/><Relationship Id="rId7" Type="http://schemas.openxmlformats.org/officeDocument/2006/relationships/ctrlProp" Target="../ctrlProps/ctrlProp362.xml"/><Relationship Id="rId12" Type="http://schemas.openxmlformats.org/officeDocument/2006/relationships/ctrlProp" Target="../ctrlProps/ctrlProp367.xml"/><Relationship Id="rId17" Type="http://schemas.openxmlformats.org/officeDocument/2006/relationships/ctrlProp" Target="../ctrlProps/ctrlProp372.xml"/><Relationship Id="rId25" Type="http://schemas.openxmlformats.org/officeDocument/2006/relationships/ctrlProp" Target="../ctrlProps/ctrlProp380.xml"/><Relationship Id="rId33" Type="http://schemas.openxmlformats.org/officeDocument/2006/relationships/ctrlProp" Target="../ctrlProps/ctrlProp388.xml"/><Relationship Id="rId2" Type="http://schemas.openxmlformats.org/officeDocument/2006/relationships/drawing" Target="../drawings/drawing8.xml"/><Relationship Id="rId16" Type="http://schemas.openxmlformats.org/officeDocument/2006/relationships/ctrlProp" Target="../ctrlProps/ctrlProp371.xml"/><Relationship Id="rId20" Type="http://schemas.openxmlformats.org/officeDocument/2006/relationships/ctrlProp" Target="../ctrlProps/ctrlProp375.xml"/><Relationship Id="rId29" Type="http://schemas.openxmlformats.org/officeDocument/2006/relationships/ctrlProp" Target="../ctrlProps/ctrlProp384.xml"/><Relationship Id="rId1" Type="http://schemas.openxmlformats.org/officeDocument/2006/relationships/printerSettings" Target="../printerSettings/printerSettings9.bin"/><Relationship Id="rId6" Type="http://schemas.openxmlformats.org/officeDocument/2006/relationships/ctrlProp" Target="../ctrlProps/ctrlProp361.xml"/><Relationship Id="rId11" Type="http://schemas.openxmlformats.org/officeDocument/2006/relationships/ctrlProp" Target="../ctrlProps/ctrlProp366.xml"/><Relationship Id="rId24" Type="http://schemas.openxmlformats.org/officeDocument/2006/relationships/ctrlProp" Target="../ctrlProps/ctrlProp379.xml"/><Relationship Id="rId32" Type="http://schemas.openxmlformats.org/officeDocument/2006/relationships/ctrlProp" Target="../ctrlProps/ctrlProp387.xml"/><Relationship Id="rId5" Type="http://schemas.openxmlformats.org/officeDocument/2006/relationships/ctrlProp" Target="../ctrlProps/ctrlProp360.xml"/><Relationship Id="rId15" Type="http://schemas.openxmlformats.org/officeDocument/2006/relationships/ctrlProp" Target="../ctrlProps/ctrlProp370.xml"/><Relationship Id="rId23" Type="http://schemas.openxmlformats.org/officeDocument/2006/relationships/ctrlProp" Target="../ctrlProps/ctrlProp378.xml"/><Relationship Id="rId28" Type="http://schemas.openxmlformats.org/officeDocument/2006/relationships/ctrlProp" Target="../ctrlProps/ctrlProp383.xml"/><Relationship Id="rId10" Type="http://schemas.openxmlformats.org/officeDocument/2006/relationships/ctrlProp" Target="../ctrlProps/ctrlProp365.xml"/><Relationship Id="rId19" Type="http://schemas.openxmlformats.org/officeDocument/2006/relationships/ctrlProp" Target="../ctrlProps/ctrlProp374.xml"/><Relationship Id="rId31" Type="http://schemas.openxmlformats.org/officeDocument/2006/relationships/ctrlProp" Target="../ctrlProps/ctrlProp386.xml"/><Relationship Id="rId4" Type="http://schemas.openxmlformats.org/officeDocument/2006/relationships/vmlDrawing" Target="../drawings/vmlDrawing15.vml"/><Relationship Id="rId9" Type="http://schemas.openxmlformats.org/officeDocument/2006/relationships/ctrlProp" Target="../ctrlProps/ctrlProp364.xml"/><Relationship Id="rId14" Type="http://schemas.openxmlformats.org/officeDocument/2006/relationships/ctrlProp" Target="../ctrlProps/ctrlProp369.xml"/><Relationship Id="rId22" Type="http://schemas.openxmlformats.org/officeDocument/2006/relationships/ctrlProp" Target="../ctrlProps/ctrlProp377.xml"/><Relationship Id="rId27" Type="http://schemas.openxmlformats.org/officeDocument/2006/relationships/ctrlProp" Target="../ctrlProps/ctrlProp382.xml"/><Relationship Id="rId30" Type="http://schemas.openxmlformats.org/officeDocument/2006/relationships/ctrlProp" Target="../ctrlProps/ctrlProp385.xml"/><Relationship Id="rId8" Type="http://schemas.openxmlformats.org/officeDocument/2006/relationships/ctrlProp" Target="../ctrlProps/ctrlProp363.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398.xml"/><Relationship Id="rId18" Type="http://schemas.openxmlformats.org/officeDocument/2006/relationships/ctrlProp" Target="../ctrlProps/ctrlProp403.xml"/><Relationship Id="rId26" Type="http://schemas.openxmlformats.org/officeDocument/2006/relationships/ctrlProp" Target="../ctrlProps/ctrlProp411.xml"/><Relationship Id="rId3" Type="http://schemas.openxmlformats.org/officeDocument/2006/relationships/vmlDrawing" Target="../drawings/vmlDrawing16.vml"/><Relationship Id="rId21" Type="http://schemas.openxmlformats.org/officeDocument/2006/relationships/ctrlProp" Target="../ctrlProps/ctrlProp406.xml"/><Relationship Id="rId34" Type="http://schemas.openxmlformats.org/officeDocument/2006/relationships/ctrlProp" Target="../ctrlProps/ctrlProp419.xml"/><Relationship Id="rId7" Type="http://schemas.openxmlformats.org/officeDocument/2006/relationships/ctrlProp" Target="../ctrlProps/ctrlProp392.xml"/><Relationship Id="rId12" Type="http://schemas.openxmlformats.org/officeDocument/2006/relationships/ctrlProp" Target="../ctrlProps/ctrlProp397.xml"/><Relationship Id="rId17" Type="http://schemas.openxmlformats.org/officeDocument/2006/relationships/ctrlProp" Target="../ctrlProps/ctrlProp402.xml"/><Relationship Id="rId25" Type="http://schemas.openxmlformats.org/officeDocument/2006/relationships/ctrlProp" Target="../ctrlProps/ctrlProp410.xml"/><Relationship Id="rId33" Type="http://schemas.openxmlformats.org/officeDocument/2006/relationships/ctrlProp" Target="../ctrlProps/ctrlProp418.xml"/><Relationship Id="rId2" Type="http://schemas.openxmlformats.org/officeDocument/2006/relationships/drawing" Target="../drawings/drawing9.xml"/><Relationship Id="rId16" Type="http://schemas.openxmlformats.org/officeDocument/2006/relationships/ctrlProp" Target="../ctrlProps/ctrlProp401.xml"/><Relationship Id="rId20" Type="http://schemas.openxmlformats.org/officeDocument/2006/relationships/ctrlProp" Target="../ctrlProps/ctrlProp405.xml"/><Relationship Id="rId29" Type="http://schemas.openxmlformats.org/officeDocument/2006/relationships/ctrlProp" Target="../ctrlProps/ctrlProp414.xml"/><Relationship Id="rId1" Type="http://schemas.openxmlformats.org/officeDocument/2006/relationships/printerSettings" Target="../printerSettings/printerSettings10.bin"/><Relationship Id="rId6" Type="http://schemas.openxmlformats.org/officeDocument/2006/relationships/ctrlProp" Target="../ctrlProps/ctrlProp391.xml"/><Relationship Id="rId11" Type="http://schemas.openxmlformats.org/officeDocument/2006/relationships/ctrlProp" Target="../ctrlProps/ctrlProp396.xml"/><Relationship Id="rId24" Type="http://schemas.openxmlformats.org/officeDocument/2006/relationships/ctrlProp" Target="../ctrlProps/ctrlProp409.xml"/><Relationship Id="rId32" Type="http://schemas.openxmlformats.org/officeDocument/2006/relationships/ctrlProp" Target="../ctrlProps/ctrlProp417.xml"/><Relationship Id="rId5" Type="http://schemas.openxmlformats.org/officeDocument/2006/relationships/ctrlProp" Target="../ctrlProps/ctrlProp390.xml"/><Relationship Id="rId15" Type="http://schemas.openxmlformats.org/officeDocument/2006/relationships/ctrlProp" Target="../ctrlProps/ctrlProp400.xml"/><Relationship Id="rId23" Type="http://schemas.openxmlformats.org/officeDocument/2006/relationships/ctrlProp" Target="../ctrlProps/ctrlProp408.xml"/><Relationship Id="rId28" Type="http://schemas.openxmlformats.org/officeDocument/2006/relationships/ctrlProp" Target="../ctrlProps/ctrlProp413.xml"/><Relationship Id="rId10" Type="http://schemas.openxmlformats.org/officeDocument/2006/relationships/ctrlProp" Target="../ctrlProps/ctrlProp395.xml"/><Relationship Id="rId19" Type="http://schemas.openxmlformats.org/officeDocument/2006/relationships/ctrlProp" Target="../ctrlProps/ctrlProp404.xml"/><Relationship Id="rId31" Type="http://schemas.openxmlformats.org/officeDocument/2006/relationships/ctrlProp" Target="../ctrlProps/ctrlProp416.xml"/><Relationship Id="rId4" Type="http://schemas.openxmlformats.org/officeDocument/2006/relationships/vmlDrawing" Target="../drawings/vmlDrawing17.vml"/><Relationship Id="rId9" Type="http://schemas.openxmlformats.org/officeDocument/2006/relationships/ctrlProp" Target="../ctrlProps/ctrlProp394.xml"/><Relationship Id="rId14" Type="http://schemas.openxmlformats.org/officeDocument/2006/relationships/ctrlProp" Target="../ctrlProps/ctrlProp399.xml"/><Relationship Id="rId22" Type="http://schemas.openxmlformats.org/officeDocument/2006/relationships/ctrlProp" Target="../ctrlProps/ctrlProp407.xml"/><Relationship Id="rId27" Type="http://schemas.openxmlformats.org/officeDocument/2006/relationships/ctrlProp" Target="../ctrlProps/ctrlProp412.xml"/><Relationship Id="rId30" Type="http://schemas.openxmlformats.org/officeDocument/2006/relationships/ctrlProp" Target="../ctrlProps/ctrlProp415.xml"/><Relationship Id="rId8" Type="http://schemas.openxmlformats.org/officeDocument/2006/relationships/ctrlProp" Target="../ctrlProps/ctrlProp393.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3" Type="http://schemas.openxmlformats.org/officeDocument/2006/relationships/ctrlProp" Target="../ctrlProps/ctrlProp428.xml"/><Relationship Id="rId18" Type="http://schemas.openxmlformats.org/officeDocument/2006/relationships/ctrlProp" Target="../ctrlProps/ctrlProp433.xml"/><Relationship Id="rId26" Type="http://schemas.openxmlformats.org/officeDocument/2006/relationships/ctrlProp" Target="../ctrlProps/ctrlProp441.xml"/><Relationship Id="rId39" Type="http://schemas.openxmlformats.org/officeDocument/2006/relationships/ctrlProp" Target="../ctrlProps/ctrlProp454.xml"/><Relationship Id="rId21" Type="http://schemas.openxmlformats.org/officeDocument/2006/relationships/ctrlProp" Target="../ctrlProps/ctrlProp436.xml"/><Relationship Id="rId34" Type="http://schemas.openxmlformats.org/officeDocument/2006/relationships/ctrlProp" Target="../ctrlProps/ctrlProp449.xml"/><Relationship Id="rId42" Type="http://schemas.openxmlformats.org/officeDocument/2006/relationships/ctrlProp" Target="../ctrlProps/ctrlProp457.xml"/><Relationship Id="rId7" Type="http://schemas.openxmlformats.org/officeDocument/2006/relationships/ctrlProp" Target="../ctrlProps/ctrlProp422.xml"/><Relationship Id="rId2" Type="http://schemas.openxmlformats.org/officeDocument/2006/relationships/drawing" Target="../drawings/drawing11.xml"/><Relationship Id="rId16" Type="http://schemas.openxmlformats.org/officeDocument/2006/relationships/ctrlProp" Target="../ctrlProps/ctrlProp431.xml"/><Relationship Id="rId20" Type="http://schemas.openxmlformats.org/officeDocument/2006/relationships/ctrlProp" Target="../ctrlProps/ctrlProp435.xml"/><Relationship Id="rId29" Type="http://schemas.openxmlformats.org/officeDocument/2006/relationships/ctrlProp" Target="../ctrlProps/ctrlProp444.xml"/><Relationship Id="rId41" Type="http://schemas.openxmlformats.org/officeDocument/2006/relationships/ctrlProp" Target="../ctrlProps/ctrlProp456.xml"/><Relationship Id="rId1" Type="http://schemas.openxmlformats.org/officeDocument/2006/relationships/printerSettings" Target="../printerSettings/printerSettings13.bin"/><Relationship Id="rId6" Type="http://schemas.openxmlformats.org/officeDocument/2006/relationships/ctrlProp" Target="../ctrlProps/ctrlProp421.xml"/><Relationship Id="rId11" Type="http://schemas.openxmlformats.org/officeDocument/2006/relationships/ctrlProp" Target="../ctrlProps/ctrlProp426.xml"/><Relationship Id="rId24" Type="http://schemas.openxmlformats.org/officeDocument/2006/relationships/ctrlProp" Target="../ctrlProps/ctrlProp439.xml"/><Relationship Id="rId32" Type="http://schemas.openxmlformats.org/officeDocument/2006/relationships/ctrlProp" Target="../ctrlProps/ctrlProp447.xml"/><Relationship Id="rId37" Type="http://schemas.openxmlformats.org/officeDocument/2006/relationships/ctrlProp" Target="../ctrlProps/ctrlProp452.xml"/><Relationship Id="rId40" Type="http://schemas.openxmlformats.org/officeDocument/2006/relationships/ctrlProp" Target="../ctrlProps/ctrlProp455.xml"/><Relationship Id="rId5" Type="http://schemas.openxmlformats.org/officeDocument/2006/relationships/ctrlProp" Target="../ctrlProps/ctrlProp420.xml"/><Relationship Id="rId15" Type="http://schemas.openxmlformats.org/officeDocument/2006/relationships/ctrlProp" Target="../ctrlProps/ctrlProp430.xml"/><Relationship Id="rId23" Type="http://schemas.openxmlformats.org/officeDocument/2006/relationships/ctrlProp" Target="../ctrlProps/ctrlProp438.xml"/><Relationship Id="rId28" Type="http://schemas.openxmlformats.org/officeDocument/2006/relationships/ctrlProp" Target="../ctrlProps/ctrlProp443.xml"/><Relationship Id="rId36" Type="http://schemas.openxmlformats.org/officeDocument/2006/relationships/ctrlProp" Target="../ctrlProps/ctrlProp451.xml"/><Relationship Id="rId10" Type="http://schemas.openxmlformats.org/officeDocument/2006/relationships/ctrlProp" Target="../ctrlProps/ctrlProp425.xml"/><Relationship Id="rId19" Type="http://schemas.openxmlformats.org/officeDocument/2006/relationships/ctrlProp" Target="../ctrlProps/ctrlProp434.xml"/><Relationship Id="rId31" Type="http://schemas.openxmlformats.org/officeDocument/2006/relationships/ctrlProp" Target="../ctrlProps/ctrlProp446.xml"/><Relationship Id="rId44" Type="http://schemas.openxmlformats.org/officeDocument/2006/relationships/ctrlProp" Target="../ctrlProps/ctrlProp459.xml"/><Relationship Id="rId4" Type="http://schemas.openxmlformats.org/officeDocument/2006/relationships/vmlDrawing" Target="../drawings/vmlDrawing21.vml"/><Relationship Id="rId9" Type="http://schemas.openxmlformats.org/officeDocument/2006/relationships/ctrlProp" Target="../ctrlProps/ctrlProp424.xml"/><Relationship Id="rId14" Type="http://schemas.openxmlformats.org/officeDocument/2006/relationships/ctrlProp" Target="../ctrlProps/ctrlProp429.xml"/><Relationship Id="rId22" Type="http://schemas.openxmlformats.org/officeDocument/2006/relationships/ctrlProp" Target="../ctrlProps/ctrlProp437.xml"/><Relationship Id="rId27" Type="http://schemas.openxmlformats.org/officeDocument/2006/relationships/ctrlProp" Target="../ctrlProps/ctrlProp442.xml"/><Relationship Id="rId30" Type="http://schemas.openxmlformats.org/officeDocument/2006/relationships/ctrlProp" Target="../ctrlProps/ctrlProp445.xml"/><Relationship Id="rId35" Type="http://schemas.openxmlformats.org/officeDocument/2006/relationships/ctrlProp" Target="../ctrlProps/ctrlProp450.xml"/><Relationship Id="rId43" Type="http://schemas.openxmlformats.org/officeDocument/2006/relationships/ctrlProp" Target="../ctrlProps/ctrlProp458.xml"/><Relationship Id="rId8" Type="http://schemas.openxmlformats.org/officeDocument/2006/relationships/ctrlProp" Target="../ctrlProps/ctrlProp423.xml"/><Relationship Id="rId3" Type="http://schemas.openxmlformats.org/officeDocument/2006/relationships/vmlDrawing" Target="../drawings/vmlDrawing20.vml"/><Relationship Id="rId12" Type="http://schemas.openxmlformats.org/officeDocument/2006/relationships/ctrlProp" Target="../ctrlProps/ctrlProp427.xml"/><Relationship Id="rId17" Type="http://schemas.openxmlformats.org/officeDocument/2006/relationships/ctrlProp" Target="../ctrlProps/ctrlProp432.xml"/><Relationship Id="rId25" Type="http://schemas.openxmlformats.org/officeDocument/2006/relationships/ctrlProp" Target="../ctrlProps/ctrlProp440.xml"/><Relationship Id="rId33" Type="http://schemas.openxmlformats.org/officeDocument/2006/relationships/ctrlProp" Target="../ctrlProps/ctrlProp448.xml"/><Relationship Id="rId38" Type="http://schemas.openxmlformats.org/officeDocument/2006/relationships/ctrlProp" Target="../ctrlProps/ctrlProp453.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ns.usda.gov/tn/food-buying-guide-for-child-nutrition-programs" TargetMode="External"/><Relationship Id="rId1" Type="http://schemas.openxmlformats.org/officeDocument/2006/relationships/hyperlink" Target="https://foodbuyingguide.fns.usda.gov/"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170" Type="http://schemas.openxmlformats.org/officeDocument/2006/relationships/ctrlProp" Target="../ctrlProps/ctrlProp165.xml"/><Relationship Id="rId191" Type="http://schemas.openxmlformats.org/officeDocument/2006/relationships/ctrlProp" Target="../ctrlProps/ctrlProp186.xml"/><Relationship Id="rId205" Type="http://schemas.openxmlformats.org/officeDocument/2006/relationships/ctrlProp" Target="../ctrlProps/ctrlProp200.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5" Type="http://schemas.openxmlformats.org/officeDocument/2006/relationships/vmlDrawing" Target="../drawings/vmlDrawing3.vml"/><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92" Type="http://schemas.openxmlformats.org/officeDocument/2006/relationships/ctrlProp" Target="../ctrlProps/ctrlProp187.xml"/><Relationship Id="rId206" Type="http://schemas.openxmlformats.org/officeDocument/2006/relationships/ctrlProp" Target="../ctrlProps/ctrlProp201.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82" Type="http://schemas.openxmlformats.org/officeDocument/2006/relationships/ctrlProp" Target="../ctrlProps/ctrlProp177.xml"/><Relationship Id="rId6" Type="http://schemas.openxmlformats.org/officeDocument/2006/relationships/ctrlProp" Target="../ctrlProps/ctrlProp1.xml"/><Relationship Id="rId23" Type="http://schemas.openxmlformats.org/officeDocument/2006/relationships/ctrlProp" Target="../ctrlProps/ctrlProp18.xml"/><Relationship Id="rId119" Type="http://schemas.openxmlformats.org/officeDocument/2006/relationships/ctrlProp" Target="../ctrlProps/ctrlProp114.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93" Type="http://schemas.openxmlformats.org/officeDocument/2006/relationships/ctrlProp" Target="../ctrlProps/ctrlProp188.xml"/><Relationship Id="rId207" Type="http://schemas.openxmlformats.org/officeDocument/2006/relationships/ctrlProp" Target="../ctrlProps/ctrlProp202.xml"/><Relationship Id="rId13" Type="http://schemas.openxmlformats.org/officeDocument/2006/relationships/ctrlProp" Target="../ctrlProps/ctrlProp8.xml"/><Relationship Id="rId109" Type="http://schemas.openxmlformats.org/officeDocument/2006/relationships/ctrlProp" Target="../ctrlProps/ctrlProp104.xml"/><Relationship Id="rId34" Type="http://schemas.openxmlformats.org/officeDocument/2006/relationships/ctrlProp" Target="../ctrlProps/ctrlProp29.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20" Type="http://schemas.openxmlformats.org/officeDocument/2006/relationships/ctrlProp" Target="../ctrlProps/ctrlProp115.xml"/><Relationship Id="rId141" Type="http://schemas.openxmlformats.org/officeDocument/2006/relationships/ctrlProp" Target="../ctrlProps/ctrlProp136.xml"/><Relationship Id="rId7" Type="http://schemas.openxmlformats.org/officeDocument/2006/relationships/ctrlProp" Target="../ctrlProps/ctrlProp2.xml"/><Relationship Id="rId162" Type="http://schemas.openxmlformats.org/officeDocument/2006/relationships/ctrlProp" Target="../ctrlProps/ctrlProp157.xml"/><Relationship Id="rId183" Type="http://schemas.openxmlformats.org/officeDocument/2006/relationships/ctrlProp" Target="../ctrlProps/ctrlProp178.xml"/><Relationship Id="rId24" Type="http://schemas.openxmlformats.org/officeDocument/2006/relationships/ctrlProp" Target="../ctrlProps/ctrlProp19.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31" Type="http://schemas.openxmlformats.org/officeDocument/2006/relationships/ctrlProp" Target="../ctrlProps/ctrlProp126.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208" Type="http://schemas.openxmlformats.org/officeDocument/2006/relationships/ctrlProp" Target="../ctrlProps/ctrlProp203.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189" Type="http://schemas.openxmlformats.org/officeDocument/2006/relationships/ctrlProp" Target="../ctrlProps/ctrlProp184.xml"/><Relationship Id="rId3" Type="http://schemas.openxmlformats.org/officeDocument/2006/relationships/drawing" Target="../drawings/drawing2.xml"/><Relationship Id="rId214" Type="http://schemas.openxmlformats.org/officeDocument/2006/relationships/ctrlProp" Target="../ctrlProps/ctrlProp209.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95" Type="http://schemas.openxmlformats.org/officeDocument/2006/relationships/ctrlProp" Target="../ctrlProps/ctrlProp190.xml"/><Relationship Id="rId209" Type="http://schemas.openxmlformats.org/officeDocument/2006/relationships/ctrlProp" Target="../ctrlProps/ctrlProp204.xml"/><Relationship Id="rId190" Type="http://schemas.openxmlformats.org/officeDocument/2006/relationships/ctrlProp" Target="../ctrlProps/ctrlProp185.xml"/><Relationship Id="rId204" Type="http://schemas.openxmlformats.org/officeDocument/2006/relationships/ctrlProp" Target="../ctrlProps/ctrlProp199.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185" Type="http://schemas.openxmlformats.org/officeDocument/2006/relationships/ctrlProp" Target="../ctrlProps/ctrlProp180.xml"/><Relationship Id="rId4" Type="http://schemas.openxmlformats.org/officeDocument/2006/relationships/vmlDrawing" Target="../drawings/vmlDrawing2.vml"/><Relationship Id="rId9" Type="http://schemas.openxmlformats.org/officeDocument/2006/relationships/ctrlProp" Target="../ctrlProps/ctrlProp4.xml"/><Relationship Id="rId180" Type="http://schemas.openxmlformats.org/officeDocument/2006/relationships/ctrlProp" Target="../ctrlProps/ctrlProp175.xml"/><Relationship Id="rId210" Type="http://schemas.openxmlformats.org/officeDocument/2006/relationships/ctrlProp" Target="../ctrlProps/ctrlProp205.xml"/><Relationship Id="rId26" Type="http://schemas.openxmlformats.org/officeDocument/2006/relationships/ctrlProp" Target="../ctrlProps/ctrlProp21.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11" Type="http://schemas.openxmlformats.org/officeDocument/2006/relationships/ctrlProp" Target="../ctrlProps/ctrlProp206.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201" Type="http://schemas.openxmlformats.org/officeDocument/2006/relationships/ctrlProp" Target="../ctrlProps/ctrlProp196.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1" Type="http://schemas.openxmlformats.org/officeDocument/2006/relationships/hyperlink" Target="https://foodbuyingguide.fns.usda.gov/" TargetMode="External"/><Relationship Id="rId212" Type="http://schemas.openxmlformats.org/officeDocument/2006/relationships/ctrlProp" Target="../ctrlProps/ctrlProp207.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202" Type="http://schemas.openxmlformats.org/officeDocument/2006/relationships/ctrlProp" Target="../ctrlProps/ctrlProp197.xml"/><Relationship Id="rId18" Type="http://schemas.openxmlformats.org/officeDocument/2006/relationships/ctrlProp" Target="../ctrlProps/ctrlProp13.xml"/><Relationship Id="rId39" Type="http://schemas.openxmlformats.org/officeDocument/2006/relationships/ctrlProp" Target="../ctrlProps/ctrlProp34.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 Type="http://schemas.openxmlformats.org/officeDocument/2006/relationships/printerSettings" Target="../printerSettings/printerSettings3.bin"/><Relationship Id="rId29" Type="http://schemas.openxmlformats.org/officeDocument/2006/relationships/ctrlProp" Target="../ctrlProps/ctrlProp24.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218.xml"/><Relationship Id="rId18" Type="http://schemas.openxmlformats.org/officeDocument/2006/relationships/ctrlProp" Target="../ctrlProps/ctrlProp223.xml"/><Relationship Id="rId26" Type="http://schemas.openxmlformats.org/officeDocument/2006/relationships/ctrlProp" Target="../ctrlProps/ctrlProp231.xml"/><Relationship Id="rId3" Type="http://schemas.openxmlformats.org/officeDocument/2006/relationships/vmlDrawing" Target="../drawings/vmlDrawing4.vml"/><Relationship Id="rId21" Type="http://schemas.openxmlformats.org/officeDocument/2006/relationships/ctrlProp" Target="../ctrlProps/ctrlProp226.xml"/><Relationship Id="rId34" Type="http://schemas.openxmlformats.org/officeDocument/2006/relationships/ctrlProp" Target="../ctrlProps/ctrlProp239.xml"/><Relationship Id="rId7" Type="http://schemas.openxmlformats.org/officeDocument/2006/relationships/ctrlProp" Target="../ctrlProps/ctrlProp212.xml"/><Relationship Id="rId12" Type="http://schemas.openxmlformats.org/officeDocument/2006/relationships/ctrlProp" Target="../ctrlProps/ctrlProp217.xml"/><Relationship Id="rId17" Type="http://schemas.openxmlformats.org/officeDocument/2006/relationships/ctrlProp" Target="../ctrlProps/ctrlProp222.xml"/><Relationship Id="rId25" Type="http://schemas.openxmlformats.org/officeDocument/2006/relationships/ctrlProp" Target="../ctrlProps/ctrlProp230.xml"/><Relationship Id="rId33" Type="http://schemas.openxmlformats.org/officeDocument/2006/relationships/ctrlProp" Target="../ctrlProps/ctrlProp238.xml"/><Relationship Id="rId2" Type="http://schemas.openxmlformats.org/officeDocument/2006/relationships/drawing" Target="../drawings/drawing3.xml"/><Relationship Id="rId16" Type="http://schemas.openxmlformats.org/officeDocument/2006/relationships/ctrlProp" Target="../ctrlProps/ctrlProp221.xml"/><Relationship Id="rId20" Type="http://schemas.openxmlformats.org/officeDocument/2006/relationships/ctrlProp" Target="../ctrlProps/ctrlProp225.xml"/><Relationship Id="rId29" Type="http://schemas.openxmlformats.org/officeDocument/2006/relationships/ctrlProp" Target="../ctrlProps/ctrlProp234.xml"/><Relationship Id="rId1" Type="http://schemas.openxmlformats.org/officeDocument/2006/relationships/printerSettings" Target="../printerSettings/printerSettings4.bin"/><Relationship Id="rId6" Type="http://schemas.openxmlformats.org/officeDocument/2006/relationships/ctrlProp" Target="../ctrlProps/ctrlProp211.xml"/><Relationship Id="rId11" Type="http://schemas.openxmlformats.org/officeDocument/2006/relationships/ctrlProp" Target="../ctrlProps/ctrlProp216.xml"/><Relationship Id="rId24" Type="http://schemas.openxmlformats.org/officeDocument/2006/relationships/ctrlProp" Target="../ctrlProps/ctrlProp229.xml"/><Relationship Id="rId32" Type="http://schemas.openxmlformats.org/officeDocument/2006/relationships/ctrlProp" Target="../ctrlProps/ctrlProp237.xml"/><Relationship Id="rId5" Type="http://schemas.openxmlformats.org/officeDocument/2006/relationships/ctrlProp" Target="../ctrlProps/ctrlProp210.xml"/><Relationship Id="rId15" Type="http://schemas.openxmlformats.org/officeDocument/2006/relationships/ctrlProp" Target="../ctrlProps/ctrlProp220.xml"/><Relationship Id="rId23" Type="http://schemas.openxmlformats.org/officeDocument/2006/relationships/ctrlProp" Target="../ctrlProps/ctrlProp228.xml"/><Relationship Id="rId28" Type="http://schemas.openxmlformats.org/officeDocument/2006/relationships/ctrlProp" Target="../ctrlProps/ctrlProp233.xml"/><Relationship Id="rId10" Type="http://schemas.openxmlformats.org/officeDocument/2006/relationships/ctrlProp" Target="../ctrlProps/ctrlProp215.xml"/><Relationship Id="rId19" Type="http://schemas.openxmlformats.org/officeDocument/2006/relationships/ctrlProp" Target="../ctrlProps/ctrlProp224.xml"/><Relationship Id="rId31" Type="http://schemas.openxmlformats.org/officeDocument/2006/relationships/ctrlProp" Target="../ctrlProps/ctrlProp236.xml"/><Relationship Id="rId4" Type="http://schemas.openxmlformats.org/officeDocument/2006/relationships/vmlDrawing" Target="../drawings/vmlDrawing5.vml"/><Relationship Id="rId9" Type="http://schemas.openxmlformats.org/officeDocument/2006/relationships/ctrlProp" Target="../ctrlProps/ctrlProp214.xml"/><Relationship Id="rId14" Type="http://schemas.openxmlformats.org/officeDocument/2006/relationships/ctrlProp" Target="../ctrlProps/ctrlProp219.xml"/><Relationship Id="rId22" Type="http://schemas.openxmlformats.org/officeDocument/2006/relationships/ctrlProp" Target="../ctrlProps/ctrlProp227.xml"/><Relationship Id="rId27" Type="http://schemas.openxmlformats.org/officeDocument/2006/relationships/ctrlProp" Target="../ctrlProps/ctrlProp232.xml"/><Relationship Id="rId30" Type="http://schemas.openxmlformats.org/officeDocument/2006/relationships/ctrlProp" Target="../ctrlProps/ctrlProp235.xml"/><Relationship Id="rId8" Type="http://schemas.openxmlformats.org/officeDocument/2006/relationships/ctrlProp" Target="../ctrlProps/ctrlProp21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48.xml"/><Relationship Id="rId18" Type="http://schemas.openxmlformats.org/officeDocument/2006/relationships/ctrlProp" Target="../ctrlProps/ctrlProp253.xml"/><Relationship Id="rId26" Type="http://schemas.openxmlformats.org/officeDocument/2006/relationships/ctrlProp" Target="../ctrlProps/ctrlProp261.xml"/><Relationship Id="rId3" Type="http://schemas.openxmlformats.org/officeDocument/2006/relationships/vmlDrawing" Target="../drawings/vmlDrawing6.vml"/><Relationship Id="rId21" Type="http://schemas.openxmlformats.org/officeDocument/2006/relationships/ctrlProp" Target="../ctrlProps/ctrlProp256.xml"/><Relationship Id="rId34" Type="http://schemas.openxmlformats.org/officeDocument/2006/relationships/ctrlProp" Target="../ctrlProps/ctrlProp269.xml"/><Relationship Id="rId7" Type="http://schemas.openxmlformats.org/officeDocument/2006/relationships/ctrlProp" Target="../ctrlProps/ctrlProp242.xml"/><Relationship Id="rId12" Type="http://schemas.openxmlformats.org/officeDocument/2006/relationships/ctrlProp" Target="../ctrlProps/ctrlProp247.xml"/><Relationship Id="rId17" Type="http://schemas.openxmlformats.org/officeDocument/2006/relationships/ctrlProp" Target="../ctrlProps/ctrlProp252.xml"/><Relationship Id="rId25" Type="http://schemas.openxmlformats.org/officeDocument/2006/relationships/ctrlProp" Target="../ctrlProps/ctrlProp260.xml"/><Relationship Id="rId33" Type="http://schemas.openxmlformats.org/officeDocument/2006/relationships/ctrlProp" Target="../ctrlProps/ctrlProp268.xml"/><Relationship Id="rId2" Type="http://schemas.openxmlformats.org/officeDocument/2006/relationships/drawing" Target="../drawings/drawing4.xml"/><Relationship Id="rId16" Type="http://schemas.openxmlformats.org/officeDocument/2006/relationships/ctrlProp" Target="../ctrlProps/ctrlProp251.xml"/><Relationship Id="rId20" Type="http://schemas.openxmlformats.org/officeDocument/2006/relationships/ctrlProp" Target="../ctrlProps/ctrlProp255.xml"/><Relationship Id="rId29" Type="http://schemas.openxmlformats.org/officeDocument/2006/relationships/ctrlProp" Target="../ctrlProps/ctrlProp264.xml"/><Relationship Id="rId1" Type="http://schemas.openxmlformats.org/officeDocument/2006/relationships/printerSettings" Target="../printerSettings/printerSettings5.bin"/><Relationship Id="rId6" Type="http://schemas.openxmlformats.org/officeDocument/2006/relationships/ctrlProp" Target="../ctrlProps/ctrlProp241.xml"/><Relationship Id="rId11" Type="http://schemas.openxmlformats.org/officeDocument/2006/relationships/ctrlProp" Target="../ctrlProps/ctrlProp246.xml"/><Relationship Id="rId24" Type="http://schemas.openxmlformats.org/officeDocument/2006/relationships/ctrlProp" Target="../ctrlProps/ctrlProp259.xml"/><Relationship Id="rId32" Type="http://schemas.openxmlformats.org/officeDocument/2006/relationships/ctrlProp" Target="../ctrlProps/ctrlProp267.xml"/><Relationship Id="rId5" Type="http://schemas.openxmlformats.org/officeDocument/2006/relationships/ctrlProp" Target="../ctrlProps/ctrlProp240.xml"/><Relationship Id="rId15" Type="http://schemas.openxmlformats.org/officeDocument/2006/relationships/ctrlProp" Target="../ctrlProps/ctrlProp250.xml"/><Relationship Id="rId23" Type="http://schemas.openxmlformats.org/officeDocument/2006/relationships/ctrlProp" Target="../ctrlProps/ctrlProp258.xml"/><Relationship Id="rId28" Type="http://schemas.openxmlformats.org/officeDocument/2006/relationships/ctrlProp" Target="../ctrlProps/ctrlProp263.xml"/><Relationship Id="rId10" Type="http://schemas.openxmlformats.org/officeDocument/2006/relationships/ctrlProp" Target="../ctrlProps/ctrlProp245.xml"/><Relationship Id="rId19" Type="http://schemas.openxmlformats.org/officeDocument/2006/relationships/ctrlProp" Target="../ctrlProps/ctrlProp254.xml"/><Relationship Id="rId31" Type="http://schemas.openxmlformats.org/officeDocument/2006/relationships/ctrlProp" Target="../ctrlProps/ctrlProp266.xml"/><Relationship Id="rId4" Type="http://schemas.openxmlformats.org/officeDocument/2006/relationships/vmlDrawing" Target="../drawings/vmlDrawing7.vml"/><Relationship Id="rId9" Type="http://schemas.openxmlformats.org/officeDocument/2006/relationships/ctrlProp" Target="../ctrlProps/ctrlProp244.xml"/><Relationship Id="rId14" Type="http://schemas.openxmlformats.org/officeDocument/2006/relationships/ctrlProp" Target="../ctrlProps/ctrlProp249.xml"/><Relationship Id="rId22" Type="http://schemas.openxmlformats.org/officeDocument/2006/relationships/ctrlProp" Target="../ctrlProps/ctrlProp257.xml"/><Relationship Id="rId27" Type="http://schemas.openxmlformats.org/officeDocument/2006/relationships/ctrlProp" Target="../ctrlProps/ctrlProp262.xml"/><Relationship Id="rId30" Type="http://schemas.openxmlformats.org/officeDocument/2006/relationships/ctrlProp" Target="../ctrlProps/ctrlProp265.xml"/><Relationship Id="rId8" Type="http://schemas.openxmlformats.org/officeDocument/2006/relationships/ctrlProp" Target="../ctrlProps/ctrlProp243.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78.xml"/><Relationship Id="rId18" Type="http://schemas.openxmlformats.org/officeDocument/2006/relationships/ctrlProp" Target="../ctrlProps/ctrlProp283.xml"/><Relationship Id="rId26" Type="http://schemas.openxmlformats.org/officeDocument/2006/relationships/ctrlProp" Target="../ctrlProps/ctrlProp291.xml"/><Relationship Id="rId3" Type="http://schemas.openxmlformats.org/officeDocument/2006/relationships/vmlDrawing" Target="../drawings/vmlDrawing8.vml"/><Relationship Id="rId21" Type="http://schemas.openxmlformats.org/officeDocument/2006/relationships/ctrlProp" Target="../ctrlProps/ctrlProp286.xml"/><Relationship Id="rId34" Type="http://schemas.openxmlformats.org/officeDocument/2006/relationships/ctrlProp" Target="../ctrlProps/ctrlProp299.xml"/><Relationship Id="rId7" Type="http://schemas.openxmlformats.org/officeDocument/2006/relationships/ctrlProp" Target="../ctrlProps/ctrlProp272.xml"/><Relationship Id="rId12" Type="http://schemas.openxmlformats.org/officeDocument/2006/relationships/ctrlProp" Target="../ctrlProps/ctrlProp277.xml"/><Relationship Id="rId17" Type="http://schemas.openxmlformats.org/officeDocument/2006/relationships/ctrlProp" Target="../ctrlProps/ctrlProp282.xml"/><Relationship Id="rId25" Type="http://schemas.openxmlformats.org/officeDocument/2006/relationships/ctrlProp" Target="../ctrlProps/ctrlProp290.xml"/><Relationship Id="rId33" Type="http://schemas.openxmlformats.org/officeDocument/2006/relationships/ctrlProp" Target="../ctrlProps/ctrlProp298.xml"/><Relationship Id="rId2" Type="http://schemas.openxmlformats.org/officeDocument/2006/relationships/drawing" Target="../drawings/drawing5.xml"/><Relationship Id="rId16" Type="http://schemas.openxmlformats.org/officeDocument/2006/relationships/ctrlProp" Target="../ctrlProps/ctrlProp281.xml"/><Relationship Id="rId20" Type="http://schemas.openxmlformats.org/officeDocument/2006/relationships/ctrlProp" Target="../ctrlProps/ctrlProp285.xml"/><Relationship Id="rId29" Type="http://schemas.openxmlformats.org/officeDocument/2006/relationships/ctrlProp" Target="../ctrlProps/ctrlProp294.xml"/><Relationship Id="rId1" Type="http://schemas.openxmlformats.org/officeDocument/2006/relationships/printerSettings" Target="../printerSettings/printerSettings6.bin"/><Relationship Id="rId6" Type="http://schemas.openxmlformats.org/officeDocument/2006/relationships/ctrlProp" Target="../ctrlProps/ctrlProp271.xml"/><Relationship Id="rId11" Type="http://schemas.openxmlformats.org/officeDocument/2006/relationships/ctrlProp" Target="../ctrlProps/ctrlProp276.xml"/><Relationship Id="rId24" Type="http://schemas.openxmlformats.org/officeDocument/2006/relationships/ctrlProp" Target="../ctrlProps/ctrlProp289.xml"/><Relationship Id="rId32" Type="http://schemas.openxmlformats.org/officeDocument/2006/relationships/ctrlProp" Target="../ctrlProps/ctrlProp297.xml"/><Relationship Id="rId5" Type="http://schemas.openxmlformats.org/officeDocument/2006/relationships/ctrlProp" Target="../ctrlProps/ctrlProp270.xml"/><Relationship Id="rId15" Type="http://schemas.openxmlformats.org/officeDocument/2006/relationships/ctrlProp" Target="../ctrlProps/ctrlProp280.xml"/><Relationship Id="rId23" Type="http://schemas.openxmlformats.org/officeDocument/2006/relationships/ctrlProp" Target="../ctrlProps/ctrlProp288.xml"/><Relationship Id="rId28" Type="http://schemas.openxmlformats.org/officeDocument/2006/relationships/ctrlProp" Target="../ctrlProps/ctrlProp293.xml"/><Relationship Id="rId10" Type="http://schemas.openxmlformats.org/officeDocument/2006/relationships/ctrlProp" Target="../ctrlProps/ctrlProp275.xml"/><Relationship Id="rId19" Type="http://schemas.openxmlformats.org/officeDocument/2006/relationships/ctrlProp" Target="../ctrlProps/ctrlProp284.xml"/><Relationship Id="rId31" Type="http://schemas.openxmlformats.org/officeDocument/2006/relationships/ctrlProp" Target="../ctrlProps/ctrlProp296.xml"/><Relationship Id="rId4" Type="http://schemas.openxmlformats.org/officeDocument/2006/relationships/vmlDrawing" Target="../drawings/vmlDrawing9.vml"/><Relationship Id="rId9" Type="http://schemas.openxmlformats.org/officeDocument/2006/relationships/ctrlProp" Target="../ctrlProps/ctrlProp274.xml"/><Relationship Id="rId14" Type="http://schemas.openxmlformats.org/officeDocument/2006/relationships/ctrlProp" Target="../ctrlProps/ctrlProp279.xml"/><Relationship Id="rId22" Type="http://schemas.openxmlformats.org/officeDocument/2006/relationships/ctrlProp" Target="../ctrlProps/ctrlProp287.xml"/><Relationship Id="rId27" Type="http://schemas.openxmlformats.org/officeDocument/2006/relationships/ctrlProp" Target="../ctrlProps/ctrlProp292.xml"/><Relationship Id="rId30" Type="http://schemas.openxmlformats.org/officeDocument/2006/relationships/ctrlProp" Target="../ctrlProps/ctrlProp295.xml"/><Relationship Id="rId8" Type="http://schemas.openxmlformats.org/officeDocument/2006/relationships/ctrlProp" Target="../ctrlProps/ctrlProp273.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08.xml"/><Relationship Id="rId18" Type="http://schemas.openxmlformats.org/officeDocument/2006/relationships/ctrlProp" Target="../ctrlProps/ctrlProp313.xml"/><Relationship Id="rId26" Type="http://schemas.openxmlformats.org/officeDocument/2006/relationships/ctrlProp" Target="../ctrlProps/ctrlProp321.xml"/><Relationship Id="rId3" Type="http://schemas.openxmlformats.org/officeDocument/2006/relationships/vmlDrawing" Target="../drawings/vmlDrawing10.vml"/><Relationship Id="rId21" Type="http://schemas.openxmlformats.org/officeDocument/2006/relationships/ctrlProp" Target="../ctrlProps/ctrlProp316.xml"/><Relationship Id="rId34" Type="http://schemas.openxmlformats.org/officeDocument/2006/relationships/ctrlProp" Target="../ctrlProps/ctrlProp329.xml"/><Relationship Id="rId7" Type="http://schemas.openxmlformats.org/officeDocument/2006/relationships/ctrlProp" Target="../ctrlProps/ctrlProp302.xml"/><Relationship Id="rId12" Type="http://schemas.openxmlformats.org/officeDocument/2006/relationships/ctrlProp" Target="../ctrlProps/ctrlProp307.xml"/><Relationship Id="rId17" Type="http://schemas.openxmlformats.org/officeDocument/2006/relationships/ctrlProp" Target="../ctrlProps/ctrlProp312.xml"/><Relationship Id="rId25" Type="http://schemas.openxmlformats.org/officeDocument/2006/relationships/ctrlProp" Target="../ctrlProps/ctrlProp320.xml"/><Relationship Id="rId33" Type="http://schemas.openxmlformats.org/officeDocument/2006/relationships/ctrlProp" Target="../ctrlProps/ctrlProp328.xml"/><Relationship Id="rId2" Type="http://schemas.openxmlformats.org/officeDocument/2006/relationships/drawing" Target="../drawings/drawing6.xml"/><Relationship Id="rId16" Type="http://schemas.openxmlformats.org/officeDocument/2006/relationships/ctrlProp" Target="../ctrlProps/ctrlProp311.xml"/><Relationship Id="rId20" Type="http://schemas.openxmlformats.org/officeDocument/2006/relationships/ctrlProp" Target="../ctrlProps/ctrlProp315.xml"/><Relationship Id="rId29" Type="http://schemas.openxmlformats.org/officeDocument/2006/relationships/ctrlProp" Target="../ctrlProps/ctrlProp324.xml"/><Relationship Id="rId1" Type="http://schemas.openxmlformats.org/officeDocument/2006/relationships/printerSettings" Target="../printerSettings/printerSettings7.bin"/><Relationship Id="rId6" Type="http://schemas.openxmlformats.org/officeDocument/2006/relationships/ctrlProp" Target="../ctrlProps/ctrlProp301.xml"/><Relationship Id="rId11" Type="http://schemas.openxmlformats.org/officeDocument/2006/relationships/ctrlProp" Target="../ctrlProps/ctrlProp306.xml"/><Relationship Id="rId24" Type="http://schemas.openxmlformats.org/officeDocument/2006/relationships/ctrlProp" Target="../ctrlProps/ctrlProp319.xml"/><Relationship Id="rId32" Type="http://schemas.openxmlformats.org/officeDocument/2006/relationships/ctrlProp" Target="../ctrlProps/ctrlProp327.xml"/><Relationship Id="rId5" Type="http://schemas.openxmlformats.org/officeDocument/2006/relationships/ctrlProp" Target="../ctrlProps/ctrlProp300.xml"/><Relationship Id="rId15" Type="http://schemas.openxmlformats.org/officeDocument/2006/relationships/ctrlProp" Target="../ctrlProps/ctrlProp310.xml"/><Relationship Id="rId23" Type="http://schemas.openxmlformats.org/officeDocument/2006/relationships/ctrlProp" Target="../ctrlProps/ctrlProp318.xml"/><Relationship Id="rId28" Type="http://schemas.openxmlformats.org/officeDocument/2006/relationships/ctrlProp" Target="../ctrlProps/ctrlProp323.xml"/><Relationship Id="rId10" Type="http://schemas.openxmlformats.org/officeDocument/2006/relationships/ctrlProp" Target="../ctrlProps/ctrlProp305.xml"/><Relationship Id="rId19" Type="http://schemas.openxmlformats.org/officeDocument/2006/relationships/ctrlProp" Target="../ctrlProps/ctrlProp314.xml"/><Relationship Id="rId31" Type="http://schemas.openxmlformats.org/officeDocument/2006/relationships/ctrlProp" Target="../ctrlProps/ctrlProp326.xml"/><Relationship Id="rId4" Type="http://schemas.openxmlformats.org/officeDocument/2006/relationships/vmlDrawing" Target="../drawings/vmlDrawing11.vml"/><Relationship Id="rId9" Type="http://schemas.openxmlformats.org/officeDocument/2006/relationships/ctrlProp" Target="../ctrlProps/ctrlProp304.xml"/><Relationship Id="rId14" Type="http://schemas.openxmlformats.org/officeDocument/2006/relationships/ctrlProp" Target="../ctrlProps/ctrlProp309.xml"/><Relationship Id="rId22" Type="http://schemas.openxmlformats.org/officeDocument/2006/relationships/ctrlProp" Target="../ctrlProps/ctrlProp317.xml"/><Relationship Id="rId27" Type="http://schemas.openxmlformats.org/officeDocument/2006/relationships/ctrlProp" Target="../ctrlProps/ctrlProp322.xml"/><Relationship Id="rId30" Type="http://schemas.openxmlformats.org/officeDocument/2006/relationships/ctrlProp" Target="../ctrlProps/ctrlProp325.xml"/><Relationship Id="rId8" Type="http://schemas.openxmlformats.org/officeDocument/2006/relationships/ctrlProp" Target="../ctrlProps/ctrlProp303.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38.xml"/><Relationship Id="rId18" Type="http://schemas.openxmlformats.org/officeDocument/2006/relationships/ctrlProp" Target="../ctrlProps/ctrlProp343.xml"/><Relationship Id="rId26" Type="http://schemas.openxmlformats.org/officeDocument/2006/relationships/ctrlProp" Target="../ctrlProps/ctrlProp351.xml"/><Relationship Id="rId3" Type="http://schemas.openxmlformats.org/officeDocument/2006/relationships/vmlDrawing" Target="../drawings/vmlDrawing12.vml"/><Relationship Id="rId21" Type="http://schemas.openxmlformats.org/officeDocument/2006/relationships/ctrlProp" Target="../ctrlProps/ctrlProp346.xml"/><Relationship Id="rId34" Type="http://schemas.openxmlformats.org/officeDocument/2006/relationships/ctrlProp" Target="../ctrlProps/ctrlProp359.xml"/><Relationship Id="rId7" Type="http://schemas.openxmlformats.org/officeDocument/2006/relationships/ctrlProp" Target="../ctrlProps/ctrlProp332.xml"/><Relationship Id="rId12" Type="http://schemas.openxmlformats.org/officeDocument/2006/relationships/ctrlProp" Target="../ctrlProps/ctrlProp337.xml"/><Relationship Id="rId17" Type="http://schemas.openxmlformats.org/officeDocument/2006/relationships/ctrlProp" Target="../ctrlProps/ctrlProp342.xml"/><Relationship Id="rId25" Type="http://schemas.openxmlformats.org/officeDocument/2006/relationships/ctrlProp" Target="../ctrlProps/ctrlProp350.xml"/><Relationship Id="rId33" Type="http://schemas.openxmlformats.org/officeDocument/2006/relationships/ctrlProp" Target="../ctrlProps/ctrlProp358.xml"/><Relationship Id="rId2" Type="http://schemas.openxmlformats.org/officeDocument/2006/relationships/drawing" Target="../drawings/drawing7.xml"/><Relationship Id="rId16" Type="http://schemas.openxmlformats.org/officeDocument/2006/relationships/ctrlProp" Target="../ctrlProps/ctrlProp341.xml"/><Relationship Id="rId20" Type="http://schemas.openxmlformats.org/officeDocument/2006/relationships/ctrlProp" Target="../ctrlProps/ctrlProp345.xml"/><Relationship Id="rId29" Type="http://schemas.openxmlformats.org/officeDocument/2006/relationships/ctrlProp" Target="../ctrlProps/ctrlProp354.xml"/><Relationship Id="rId1" Type="http://schemas.openxmlformats.org/officeDocument/2006/relationships/printerSettings" Target="../printerSettings/printerSettings8.bin"/><Relationship Id="rId6" Type="http://schemas.openxmlformats.org/officeDocument/2006/relationships/ctrlProp" Target="../ctrlProps/ctrlProp331.xml"/><Relationship Id="rId11" Type="http://schemas.openxmlformats.org/officeDocument/2006/relationships/ctrlProp" Target="../ctrlProps/ctrlProp336.xml"/><Relationship Id="rId24" Type="http://schemas.openxmlformats.org/officeDocument/2006/relationships/ctrlProp" Target="../ctrlProps/ctrlProp349.xml"/><Relationship Id="rId32" Type="http://schemas.openxmlformats.org/officeDocument/2006/relationships/ctrlProp" Target="../ctrlProps/ctrlProp357.xml"/><Relationship Id="rId5" Type="http://schemas.openxmlformats.org/officeDocument/2006/relationships/ctrlProp" Target="../ctrlProps/ctrlProp330.xml"/><Relationship Id="rId15" Type="http://schemas.openxmlformats.org/officeDocument/2006/relationships/ctrlProp" Target="../ctrlProps/ctrlProp340.xml"/><Relationship Id="rId23" Type="http://schemas.openxmlformats.org/officeDocument/2006/relationships/ctrlProp" Target="../ctrlProps/ctrlProp348.xml"/><Relationship Id="rId28" Type="http://schemas.openxmlformats.org/officeDocument/2006/relationships/ctrlProp" Target="../ctrlProps/ctrlProp353.xml"/><Relationship Id="rId10" Type="http://schemas.openxmlformats.org/officeDocument/2006/relationships/ctrlProp" Target="../ctrlProps/ctrlProp335.xml"/><Relationship Id="rId19" Type="http://schemas.openxmlformats.org/officeDocument/2006/relationships/ctrlProp" Target="../ctrlProps/ctrlProp344.xml"/><Relationship Id="rId31" Type="http://schemas.openxmlformats.org/officeDocument/2006/relationships/ctrlProp" Target="../ctrlProps/ctrlProp356.xml"/><Relationship Id="rId4" Type="http://schemas.openxmlformats.org/officeDocument/2006/relationships/vmlDrawing" Target="../drawings/vmlDrawing13.vml"/><Relationship Id="rId9" Type="http://schemas.openxmlformats.org/officeDocument/2006/relationships/ctrlProp" Target="../ctrlProps/ctrlProp334.xml"/><Relationship Id="rId14" Type="http://schemas.openxmlformats.org/officeDocument/2006/relationships/ctrlProp" Target="../ctrlProps/ctrlProp339.xml"/><Relationship Id="rId22" Type="http://schemas.openxmlformats.org/officeDocument/2006/relationships/ctrlProp" Target="../ctrlProps/ctrlProp347.xml"/><Relationship Id="rId27" Type="http://schemas.openxmlformats.org/officeDocument/2006/relationships/ctrlProp" Target="../ctrlProps/ctrlProp352.xml"/><Relationship Id="rId30" Type="http://schemas.openxmlformats.org/officeDocument/2006/relationships/ctrlProp" Target="../ctrlProps/ctrlProp355.xml"/><Relationship Id="rId8" Type="http://schemas.openxmlformats.org/officeDocument/2006/relationships/ctrlProp" Target="../ctrlProps/ctrlProp33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F25"/>
  <sheetViews>
    <sheetView workbookViewId="0">
      <selection activeCell="D1" sqref="D1:D25"/>
    </sheetView>
  </sheetViews>
  <sheetFormatPr defaultRowHeight="15" x14ac:dyDescent="0.25"/>
  <sheetData>
    <row r="2" spans="1:6" x14ac:dyDescent="0.25">
      <c r="A2" s="1">
        <v>0.125</v>
      </c>
      <c r="C2" s="1">
        <v>0.25</v>
      </c>
      <c r="D2" s="1">
        <v>0.125</v>
      </c>
      <c r="F2" t="s">
        <v>0</v>
      </c>
    </row>
    <row r="3" spans="1:6" x14ac:dyDescent="0.25">
      <c r="A3" s="1">
        <v>0.25</v>
      </c>
      <c r="C3" s="1">
        <v>0.5</v>
      </c>
      <c r="D3" s="1">
        <v>0.25</v>
      </c>
      <c r="F3" t="s">
        <v>1</v>
      </c>
    </row>
    <row r="4" spans="1:6" x14ac:dyDescent="0.25">
      <c r="A4" s="1">
        <v>0.375</v>
      </c>
      <c r="C4" s="1">
        <v>0.75</v>
      </c>
      <c r="D4" s="1">
        <v>0.375</v>
      </c>
    </row>
    <row r="5" spans="1:6" x14ac:dyDescent="0.25">
      <c r="A5" s="1">
        <v>0.5</v>
      </c>
      <c r="C5" s="1">
        <v>1</v>
      </c>
      <c r="D5" s="1">
        <v>0.5</v>
      </c>
    </row>
    <row r="6" spans="1:6" x14ac:dyDescent="0.25">
      <c r="A6" s="1">
        <v>0.625</v>
      </c>
      <c r="C6" s="1">
        <v>1.25</v>
      </c>
      <c r="D6" s="1">
        <v>0.625</v>
      </c>
    </row>
    <row r="7" spans="1:6" x14ac:dyDescent="0.25">
      <c r="A7" s="1">
        <v>0.75</v>
      </c>
      <c r="C7" s="1">
        <v>1.5</v>
      </c>
      <c r="D7" s="1">
        <v>0.75</v>
      </c>
    </row>
    <row r="8" spans="1:6" x14ac:dyDescent="0.25">
      <c r="A8" s="1">
        <v>0.875</v>
      </c>
      <c r="C8" s="1">
        <v>1.75</v>
      </c>
      <c r="D8" s="1">
        <v>0.875</v>
      </c>
    </row>
    <row r="9" spans="1:6" x14ac:dyDescent="0.25">
      <c r="A9" s="2">
        <v>1</v>
      </c>
      <c r="C9" s="1">
        <v>2</v>
      </c>
      <c r="D9" s="2">
        <v>1</v>
      </c>
    </row>
    <row r="10" spans="1:6" x14ac:dyDescent="0.25">
      <c r="A10" s="1">
        <v>1.125</v>
      </c>
      <c r="C10" s="1"/>
      <c r="D10" s="1">
        <v>1.125</v>
      </c>
    </row>
    <row r="11" spans="1:6" x14ac:dyDescent="0.25">
      <c r="A11" s="1">
        <v>1.25</v>
      </c>
      <c r="C11" s="1"/>
      <c r="D11" s="1">
        <v>1.25</v>
      </c>
    </row>
    <row r="12" spans="1:6" x14ac:dyDescent="0.25">
      <c r="A12" s="1">
        <v>1.375</v>
      </c>
      <c r="C12" s="1"/>
      <c r="D12" s="1">
        <v>1.375</v>
      </c>
    </row>
    <row r="13" spans="1:6" x14ac:dyDescent="0.25">
      <c r="A13" s="1">
        <v>1.5</v>
      </c>
      <c r="D13" s="1">
        <v>1.5</v>
      </c>
    </row>
    <row r="14" spans="1:6" x14ac:dyDescent="0.25">
      <c r="A14" s="1">
        <v>1.625</v>
      </c>
      <c r="D14" s="1">
        <v>1.625</v>
      </c>
    </row>
    <row r="15" spans="1:6" x14ac:dyDescent="0.25">
      <c r="A15" s="1">
        <v>1.75</v>
      </c>
      <c r="D15" s="1">
        <v>1.75</v>
      </c>
    </row>
    <row r="16" spans="1:6" x14ac:dyDescent="0.25">
      <c r="A16" s="1">
        <v>1.875</v>
      </c>
      <c r="D16" s="1">
        <v>1.875</v>
      </c>
    </row>
    <row r="17" spans="1:4" x14ac:dyDescent="0.25">
      <c r="A17" s="1">
        <v>2</v>
      </c>
      <c r="D17" s="1">
        <v>2</v>
      </c>
    </row>
    <row r="18" spans="1:4" x14ac:dyDescent="0.25">
      <c r="D18" s="1">
        <v>2.125</v>
      </c>
    </row>
    <row r="19" spans="1:4" x14ac:dyDescent="0.25">
      <c r="D19" s="1">
        <v>2.25</v>
      </c>
    </row>
    <row r="20" spans="1:4" x14ac:dyDescent="0.25">
      <c r="D20" s="1">
        <v>2.375</v>
      </c>
    </row>
    <row r="21" spans="1:4" x14ac:dyDescent="0.25">
      <c r="D21" s="1">
        <v>2.5</v>
      </c>
    </row>
    <row r="22" spans="1:4" x14ac:dyDescent="0.25">
      <c r="D22" s="1">
        <v>2.625</v>
      </c>
    </row>
    <row r="23" spans="1:4" x14ac:dyDescent="0.25">
      <c r="D23" s="1">
        <v>2.75</v>
      </c>
    </row>
    <row r="24" spans="1:4" x14ac:dyDescent="0.25">
      <c r="D24" s="1">
        <v>2.875</v>
      </c>
    </row>
    <row r="25" spans="1:4" x14ac:dyDescent="0.25">
      <c r="D25" s="2">
        <v>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W30"/>
  <sheetViews>
    <sheetView topLeftCell="C1" zoomScaleNormal="100" workbookViewId="0">
      <pane ySplit="6" topLeftCell="A7" activePane="bottomLeft" state="frozen"/>
      <selection activeCell="K7" sqref="K7"/>
      <selection pane="bottomLeft" activeCell="D7" sqref="D7"/>
    </sheetView>
  </sheetViews>
  <sheetFormatPr defaultColWidth="9.140625" defaultRowHeight="15" x14ac:dyDescent="0.25"/>
  <cols>
    <col min="1" max="1" width="6.42578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459" t="s">
        <v>170</v>
      </c>
      <c r="D1" s="460"/>
      <c r="E1" s="460"/>
      <c r="F1" s="460"/>
      <c r="G1" s="460"/>
      <c r="H1" s="460"/>
      <c r="I1" s="460"/>
      <c r="J1" s="460"/>
      <c r="K1" s="460"/>
      <c r="L1" s="460"/>
      <c r="M1" s="460"/>
      <c r="N1" s="460"/>
      <c r="O1" s="461"/>
      <c r="Q1" s="3"/>
      <c r="R1" s="455" t="s">
        <v>126</v>
      </c>
      <c r="S1" s="455"/>
      <c r="T1" s="455"/>
    </row>
    <row r="2" spans="1:23" ht="90.75" customHeight="1" thickBot="1" x14ac:dyDescent="0.3">
      <c r="C2" s="462" t="s">
        <v>127</v>
      </c>
      <c r="D2" s="463"/>
      <c r="E2" s="463"/>
      <c r="F2" s="463"/>
      <c r="G2" s="463"/>
      <c r="H2" s="463"/>
      <c r="I2" s="463"/>
      <c r="J2" s="463"/>
      <c r="K2" s="463"/>
      <c r="L2" s="463"/>
      <c r="M2" s="463"/>
      <c r="N2" s="463"/>
      <c r="O2" s="463"/>
      <c r="P2" s="76"/>
      <c r="Q2" s="96"/>
      <c r="R2" s="410" t="s">
        <v>128</v>
      </c>
      <c r="S2" s="410"/>
      <c r="T2" s="410"/>
    </row>
    <row r="3" spans="1:23" ht="21.75" customHeight="1" thickBot="1" x14ac:dyDescent="0.35">
      <c r="A3" s="97" t="s">
        <v>129</v>
      </c>
      <c r="C3" s="484" t="s">
        <v>171</v>
      </c>
      <c r="D3" s="485"/>
      <c r="E3" s="485"/>
      <c r="F3" s="485"/>
      <c r="G3" s="485"/>
      <c r="H3" s="485"/>
      <c r="I3" s="485"/>
      <c r="J3" s="485"/>
      <c r="K3" s="485"/>
      <c r="L3" s="485"/>
      <c r="M3" s="485"/>
      <c r="N3" s="485"/>
      <c r="O3" s="485"/>
      <c r="P3" s="485"/>
      <c r="Q3" s="485"/>
      <c r="R3" s="485"/>
      <c r="S3" s="485"/>
      <c r="T3" s="485"/>
      <c r="U3" s="485"/>
      <c r="V3" s="485"/>
      <c r="W3" s="486"/>
    </row>
    <row r="4" spans="1:23" ht="62.25" customHeight="1" x14ac:dyDescent="0.25">
      <c r="C4" s="470" t="s">
        <v>172</v>
      </c>
      <c r="D4" s="471"/>
      <c r="E4" s="456" t="s">
        <v>132</v>
      </c>
      <c r="F4" s="457"/>
      <c r="G4" s="457"/>
      <c r="H4" s="457"/>
      <c r="I4" s="458"/>
      <c r="J4" s="464" t="s">
        <v>133</v>
      </c>
      <c r="K4" s="465"/>
      <c r="L4" s="466"/>
      <c r="M4" s="472" t="s">
        <v>134</v>
      </c>
      <c r="N4" s="491" t="s">
        <v>135</v>
      </c>
      <c r="O4" s="492"/>
      <c r="P4" s="467" t="s">
        <v>173</v>
      </c>
      <c r="Q4" s="468"/>
      <c r="R4" s="468"/>
      <c r="S4" s="468"/>
      <c r="T4" s="468"/>
      <c r="U4" s="468"/>
      <c r="V4" s="468"/>
      <c r="W4" s="469"/>
    </row>
    <row r="5" spans="1:23" ht="34.5" customHeight="1" x14ac:dyDescent="0.25">
      <c r="C5" s="487" t="s">
        <v>137</v>
      </c>
      <c r="D5" s="488"/>
      <c r="E5" s="434" t="s">
        <v>138</v>
      </c>
      <c r="F5" s="478" t="s">
        <v>139</v>
      </c>
      <c r="G5" s="478" t="s">
        <v>140</v>
      </c>
      <c r="H5" s="478" t="s">
        <v>141</v>
      </c>
      <c r="I5" s="489" t="s">
        <v>142</v>
      </c>
      <c r="J5" s="427" t="s">
        <v>143</v>
      </c>
      <c r="K5" s="481" t="s">
        <v>144</v>
      </c>
      <c r="L5" s="481" t="s">
        <v>145</v>
      </c>
      <c r="M5" s="472"/>
      <c r="N5" s="505" t="s">
        <v>146</v>
      </c>
      <c r="O5" s="476" t="s">
        <v>147</v>
      </c>
      <c r="P5" s="474" t="s">
        <v>148</v>
      </c>
      <c r="Q5" s="475"/>
      <c r="R5" s="475"/>
      <c r="S5" s="475"/>
      <c r="T5" s="3"/>
      <c r="U5" s="3" t="b">
        <v>0</v>
      </c>
      <c r="V5" s="34"/>
      <c r="W5" s="493" t="str">
        <f>IF(AND(U5=FALSE,U6=FALSE,U7=FALSE,U8=FALSE),"",IF(AND(U5=TRUE,U6=TRUE),"Yes",IF(AND(U5=TRUE,U7=TRUE),"Yes",IF(AND(U6=TRUE,U7=TRUE),"Yes",IF(AND(U5=TRUE,U8=TRUE),"Yes",IF(AND(U7=TRUE,U8=TRUE),"Yes","No"))))))</f>
        <v/>
      </c>
    </row>
    <row r="6" spans="1:23" ht="34.5" customHeight="1" thickBot="1" x14ac:dyDescent="0.3">
      <c r="C6" s="487"/>
      <c r="D6" s="488"/>
      <c r="E6" s="483"/>
      <c r="F6" s="479"/>
      <c r="G6" s="479"/>
      <c r="H6" s="479"/>
      <c r="I6" s="490"/>
      <c r="J6" s="480"/>
      <c r="K6" s="482"/>
      <c r="L6" s="482"/>
      <c r="M6" s="473"/>
      <c r="N6" s="506"/>
      <c r="O6" s="477"/>
      <c r="P6" s="474" t="s">
        <v>149</v>
      </c>
      <c r="Q6" s="475"/>
      <c r="R6" s="475"/>
      <c r="S6" s="475"/>
      <c r="T6" s="3"/>
      <c r="U6" s="3" t="b">
        <v>0</v>
      </c>
      <c r="V6" s="34"/>
      <c r="W6" s="494"/>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74" t="s">
        <v>150</v>
      </c>
      <c r="Q7" s="475"/>
      <c r="R7" s="475"/>
      <c r="S7" s="475"/>
      <c r="T7" s="3"/>
      <c r="U7" s="3" t="b">
        <v>0</v>
      </c>
      <c r="V7" s="34"/>
      <c r="W7" s="494"/>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74" t="s">
        <v>151</v>
      </c>
      <c r="Q8" s="475"/>
      <c r="R8" s="475"/>
      <c r="S8" s="475"/>
      <c r="T8" s="3"/>
      <c r="U8" s="3" t="b">
        <v>0</v>
      </c>
      <c r="V8" s="34"/>
      <c r="W8" s="495"/>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503" t="s">
        <v>152</v>
      </c>
      <c r="Q9" s="504"/>
      <c r="R9" s="504"/>
      <c r="S9" s="504"/>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07" t="s">
        <v>91</v>
      </c>
      <c r="R11" s="408"/>
      <c r="S11" s="408"/>
      <c r="T11" s="408"/>
      <c r="U11" s="408"/>
      <c r="V11" s="408"/>
      <c r="W11" s="409"/>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96"/>
      <c r="R12" s="497"/>
      <c r="S12" s="497"/>
      <c r="T12" s="497"/>
      <c r="U12" s="497"/>
      <c r="V12" s="497"/>
      <c r="W12" s="498"/>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30" t="s">
        <v>153</v>
      </c>
      <c r="R13" s="531"/>
      <c r="S13" s="531"/>
      <c r="T13" s="34">
        <v>1</v>
      </c>
      <c r="U13" s="34">
        <f>INDEX(Cups,T13)</f>
        <v>0</v>
      </c>
      <c r="V13" s="515"/>
      <c r="W13" s="516"/>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30"/>
      <c r="R14" s="531"/>
      <c r="S14" s="531"/>
      <c r="T14" s="34">
        <v>1</v>
      </c>
      <c r="U14" s="34">
        <f>INDEX(Cups,T14)</f>
        <v>0</v>
      </c>
      <c r="V14" s="511"/>
      <c r="W14" s="512"/>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30"/>
      <c r="R15" s="531"/>
      <c r="S15" s="531"/>
      <c r="T15" s="34">
        <v>1</v>
      </c>
      <c r="U15" s="34">
        <f>INDEX(Cups,T15)</f>
        <v>0</v>
      </c>
      <c r="V15" s="511"/>
      <c r="W15" s="512"/>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30"/>
      <c r="R16" s="531"/>
      <c r="S16" s="531"/>
      <c r="T16" s="34">
        <v>1</v>
      </c>
      <c r="U16" s="34">
        <f>INDEX(Cups,T16)</f>
        <v>0</v>
      </c>
      <c r="V16" s="511"/>
      <c r="W16" s="512"/>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30"/>
      <c r="R17" s="531"/>
      <c r="S17" s="531"/>
      <c r="T17" s="34">
        <v>1</v>
      </c>
      <c r="U17" s="34">
        <f>INDEX(Cups,T17)</f>
        <v>0</v>
      </c>
      <c r="V17" s="517"/>
      <c r="W17" s="518"/>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32"/>
      <c r="R18" s="533"/>
      <c r="S18" s="533"/>
      <c r="T18" s="35"/>
      <c r="U18" s="35"/>
      <c r="V18" s="513">
        <f>SUM(U13:U17)</f>
        <v>0</v>
      </c>
      <c r="W18" s="514"/>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519" t="s">
        <v>122</v>
      </c>
      <c r="R19" s="520"/>
      <c r="S19" s="520"/>
      <c r="T19" s="520"/>
      <c r="U19" s="520"/>
      <c r="V19" s="520"/>
      <c r="W19" s="521"/>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51" t="s">
        <v>123</v>
      </c>
      <c r="R20" s="522"/>
      <c r="S20" s="523"/>
      <c r="V20" s="526"/>
      <c r="W20" s="527"/>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52"/>
      <c r="R21" s="524"/>
      <c r="S21" s="525"/>
      <c r="V21" s="528"/>
      <c r="W21" s="529"/>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438" t="s">
        <v>124</v>
      </c>
      <c r="R22" s="507"/>
      <c r="S22" s="508"/>
      <c r="T22" s="36"/>
      <c r="U22" s="36"/>
      <c r="V22" s="499">
        <f>FLOOR(V20,0.125)</f>
        <v>0</v>
      </c>
      <c r="W22" s="500"/>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439"/>
      <c r="R23" s="509"/>
      <c r="S23" s="510"/>
      <c r="T23" s="37"/>
      <c r="U23" s="37"/>
      <c r="V23" s="501"/>
      <c r="W23" s="502"/>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E27" s="366"/>
      <c r="F27" s="367" t="str">
        <f>IF(B27=0,"",IF((VLOOKUP(A27,'All Meals'!$A$12:$S$62,12))="",0,(VLOOKUP(A27,'All Meals'!$A$12:$S$62,12))))</f>
        <v/>
      </c>
      <c r="G27" s="366"/>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lClBnRITJtrKVnlfMxzd7IWzjFOMK1gtfv+OHf4XjnBwe62t1ZvEPLdYs2qF3puRwt8m0+NqZmk2WmuGdiOEnQ==" saltValue="LlWuGwKTQjZG4ruhHCeQkg==" spinCount="100000" sheet="1" selectLockedCells="1"/>
  <mergeCells count="41">
    <mergeCell ref="P5:S5"/>
    <mergeCell ref="Q20:S21"/>
    <mergeCell ref="V20:W21"/>
    <mergeCell ref="Q22:S23"/>
    <mergeCell ref="V22:W23"/>
    <mergeCell ref="P8:S8"/>
    <mergeCell ref="P9:S9"/>
    <mergeCell ref="Q11:W12"/>
    <mergeCell ref="V13:W13"/>
    <mergeCell ref="P4:W4"/>
    <mergeCell ref="P7:S7"/>
    <mergeCell ref="Q19:W19"/>
    <mergeCell ref="W5:W8"/>
    <mergeCell ref="J4:L4"/>
    <mergeCell ref="J5:J6"/>
    <mergeCell ref="L5:L6"/>
    <mergeCell ref="Q13:S18"/>
    <mergeCell ref="K5:K6"/>
    <mergeCell ref="V14:W14"/>
    <mergeCell ref="V15:W15"/>
    <mergeCell ref="V16:W16"/>
    <mergeCell ref="V17:W17"/>
    <mergeCell ref="V18:W18"/>
    <mergeCell ref="N5:N6"/>
    <mergeCell ref="O5:O6"/>
    <mergeCell ref="N4:O4"/>
    <mergeCell ref="P6:S6"/>
    <mergeCell ref="C4:D4"/>
    <mergeCell ref="C1:O1"/>
    <mergeCell ref="R1:T1"/>
    <mergeCell ref="C2:O2"/>
    <mergeCell ref="R2:T2"/>
    <mergeCell ref="C3:W3"/>
    <mergeCell ref="E4:I4"/>
    <mergeCell ref="M4:M6"/>
    <mergeCell ref="I5:I6"/>
    <mergeCell ref="C5:D6"/>
    <mergeCell ref="E5:E6"/>
    <mergeCell ref="F5:F6"/>
    <mergeCell ref="G5:G6"/>
    <mergeCell ref="H5:H6"/>
  </mergeCells>
  <conditionalFormatting sqref="W5 O7:O26 M7:M26 I7:I26 W9">
    <cfRule type="containsText" dxfId="47" priority="1" stopIfTrue="1" operator="containsText" text="Yes">
      <formula>NOT(ISERROR(SEARCH("Yes",I5)))</formula>
    </cfRule>
    <cfRule type="containsText" dxfId="46" priority="2" stopIfTrue="1" operator="containsText" text="No">
      <formula>NOT(ISERROR(SEARCH("No",I5)))</formula>
    </cfRule>
  </conditionalFormatting>
  <hyperlinks>
    <hyperlink ref="R1:T1" location="'Weekly Report'!A1" display="Go to Weekly Report" xr:uid="{00000000-0004-0000-0900-000000000000}"/>
    <hyperlink ref="R2:T2" location="'Breakfast Worksheet Instruction'!A1" display="Go to Instructions" xr:uid="{00000000-0004-0000-09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7889"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37890"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37891"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37892"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37893"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37894"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37895"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37896"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37897"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37898"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37899"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37900"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37901"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37902"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37903"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37904"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37905"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37906"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37907"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37908"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37909"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37910"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37911"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37912"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37913"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37914"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37915"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37916"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37917"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37918" r:id="rId34" name="Drop Down 30">
              <controlPr defaultSize="0" autoLine="0" autoPict="0">
                <anchor moveWithCells="1" sizeWithCells="1">
                  <from>
                    <xdr:col>21</xdr:col>
                    <xdr:colOff>133350</xdr:colOff>
                    <xdr:row>16</xdr:row>
                    <xdr:rowOff>66675</xdr:rowOff>
                  </from>
                  <to>
                    <xdr:col>22</xdr:col>
                    <xdr:colOff>352425</xdr:colOff>
                    <xdr:row>16</xdr:row>
                    <xdr:rowOff>342900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W30"/>
  <sheetViews>
    <sheetView topLeftCell="D1" zoomScaleNormal="100" workbookViewId="0">
      <pane ySplit="6" topLeftCell="A7" activePane="bottomLeft" state="frozen"/>
      <selection activeCell="K7" sqref="K7"/>
      <selection pane="bottomLeft" activeCell="D7" sqref="D7"/>
    </sheetView>
  </sheetViews>
  <sheetFormatPr defaultColWidth="9.140625" defaultRowHeight="15" x14ac:dyDescent="0.25"/>
  <cols>
    <col min="1" max="1" width="6.42578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459" t="s">
        <v>174</v>
      </c>
      <c r="D1" s="460"/>
      <c r="E1" s="460"/>
      <c r="F1" s="460"/>
      <c r="G1" s="460"/>
      <c r="H1" s="460"/>
      <c r="I1" s="460"/>
      <c r="J1" s="460"/>
      <c r="K1" s="460"/>
      <c r="L1" s="460"/>
      <c r="M1" s="460"/>
      <c r="N1" s="460"/>
      <c r="O1" s="461"/>
      <c r="Q1" s="3"/>
      <c r="R1" s="455" t="s">
        <v>126</v>
      </c>
      <c r="S1" s="455"/>
      <c r="T1" s="455"/>
    </row>
    <row r="2" spans="1:23" ht="90.75" customHeight="1" thickBot="1" x14ac:dyDescent="0.3">
      <c r="C2" s="462" t="s">
        <v>127</v>
      </c>
      <c r="D2" s="463"/>
      <c r="E2" s="463"/>
      <c r="F2" s="463"/>
      <c r="G2" s="463"/>
      <c r="H2" s="463"/>
      <c r="I2" s="463"/>
      <c r="J2" s="463"/>
      <c r="K2" s="463"/>
      <c r="L2" s="463"/>
      <c r="M2" s="463"/>
      <c r="N2" s="463"/>
      <c r="O2" s="463"/>
      <c r="P2" s="76"/>
      <c r="Q2" s="96"/>
      <c r="R2" s="410" t="s">
        <v>128</v>
      </c>
      <c r="S2" s="410"/>
      <c r="T2" s="410"/>
    </row>
    <row r="3" spans="1:23" ht="21.75" customHeight="1" thickBot="1" x14ac:dyDescent="0.35">
      <c r="A3" s="97" t="s">
        <v>129</v>
      </c>
      <c r="C3" s="484" t="s">
        <v>175</v>
      </c>
      <c r="D3" s="485"/>
      <c r="E3" s="485"/>
      <c r="F3" s="485"/>
      <c r="G3" s="485"/>
      <c r="H3" s="485"/>
      <c r="I3" s="485"/>
      <c r="J3" s="485"/>
      <c r="K3" s="485"/>
      <c r="L3" s="485"/>
      <c r="M3" s="485"/>
      <c r="N3" s="485"/>
      <c r="O3" s="485"/>
      <c r="P3" s="485"/>
      <c r="Q3" s="485"/>
      <c r="R3" s="485"/>
      <c r="S3" s="485"/>
      <c r="T3" s="485"/>
      <c r="U3" s="485"/>
      <c r="V3" s="485"/>
      <c r="W3" s="486"/>
    </row>
    <row r="4" spans="1:23" ht="62.25" customHeight="1" x14ac:dyDescent="0.25">
      <c r="C4" s="470" t="s">
        <v>176</v>
      </c>
      <c r="D4" s="471"/>
      <c r="E4" s="456" t="s">
        <v>132</v>
      </c>
      <c r="F4" s="457"/>
      <c r="G4" s="457"/>
      <c r="H4" s="457"/>
      <c r="I4" s="458"/>
      <c r="J4" s="464" t="s">
        <v>133</v>
      </c>
      <c r="K4" s="465"/>
      <c r="L4" s="466"/>
      <c r="M4" s="472" t="s">
        <v>134</v>
      </c>
      <c r="N4" s="491" t="s">
        <v>135</v>
      </c>
      <c r="O4" s="492"/>
      <c r="P4" s="467" t="s">
        <v>177</v>
      </c>
      <c r="Q4" s="468"/>
      <c r="R4" s="468"/>
      <c r="S4" s="468"/>
      <c r="T4" s="468"/>
      <c r="U4" s="468"/>
      <c r="V4" s="468"/>
      <c r="W4" s="469"/>
    </row>
    <row r="5" spans="1:23" ht="34.5" customHeight="1" x14ac:dyDescent="0.25">
      <c r="C5" s="487" t="s">
        <v>137</v>
      </c>
      <c r="D5" s="488"/>
      <c r="E5" s="434" t="s">
        <v>138</v>
      </c>
      <c r="F5" s="478" t="s">
        <v>139</v>
      </c>
      <c r="G5" s="478" t="s">
        <v>140</v>
      </c>
      <c r="H5" s="478" t="s">
        <v>141</v>
      </c>
      <c r="I5" s="489" t="s">
        <v>142</v>
      </c>
      <c r="J5" s="427" t="s">
        <v>143</v>
      </c>
      <c r="K5" s="481" t="s">
        <v>144</v>
      </c>
      <c r="L5" s="481" t="s">
        <v>145</v>
      </c>
      <c r="M5" s="472"/>
      <c r="N5" s="505" t="s">
        <v>146</v>
      </c>
      <c r="O5" s="476" t="s">
        <v>147</v>
      </c>
      <c r="P5" s="474" t="s">
        <v>148</v>
      </c>
      <c r="Q5" s="475"/>
      <c r="R5" s="475"/>
      <c r="S5" s="475"/>
      <c r="T5" s="3"/>
      <c r="U5" s="3" t="b">
        <v>0</v>
      </c>
      <c r="V5" s="34"/>
      <c r="W5" s="493" t="str">
        <f>IF(AND(U5=FALSE,U6=FALSE,U7=FALSE,U8=FALSE),"",IF(AND(U5=TRUE,U6=TRUE),"Yes",IF(AND(U5=TRUE,U7=TRUE),"Yes",IF(AND(U6=TRUE,U7=TRUE),"Yes",IF(AND(U5=TRUE,U8=TRUE),"Yes",IF(AND(U7=TRUE,U8=TRUE),"Yes","No"))))))</f>
        <v/>
      </c>
    </row>
    <row r="6" spans="1:23" ht="34.5" customHeight="1" thickBot="1" x14ac:dyDescent="0.3">
      <c r="C6" s="487"/>
      <c r="D6" s="488"/>
      <c r="E6" s="483"/>
      <c r="F6" s="479"/>
      <c r="G6" s="479"/>
      <c r="H6" s="479"/>
      <c r="I6" s="490"/>
      <c r="J6" s="480"/>
      <c r="K6" s="482"/>
      <c r="L6" s="482"/>
      <c r="M6" s="473"/>
      <c r="N6" s="506"/>
      <c r="O6" s="477"/>
      <c r="P6" s="474" t="s">
        <v>149</v>
      </c>
      <c r="Q6" s="475"/>
      <c r="R6" s="475"/>
      <c r="S6" s="475"/>
      <c r="T6" s="3"/>
      <c r="U6" s="3" t="b">
        <v>0</v>
      </c>
      <c r="V6" s="34"/>
      <c r="W6" s="494"/>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74" t="s">
        <v>150</v>
      </c>
      <c r="Q7" s="475"/>
      <c r="R7" s="475"/>
      <c r="S7" s="475"/>
      <c r="T7" s="3"/>
      <c r="U7" s="3" t="b">
        <v>0</v>
      </c>
      <c r="V7" s="34"/>
      <c r="W7" s="494"/>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74" t="s">
        <v>151</v>
      </c>
      <c r="Q8" s="475"/>
      <c r="R8" s="475"/>
      <c r="S8" s="475"/>
      <c r="T8" s="3"/>
      <c r="U8" s="3" t="b">
        <v>0</v>
      </c>
      <c r="V8" s="34"/>
      <c r="W8" s="495"/>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503" t="s">
        <v>152</v>
      </c>
      <c r="Q9" s="504"/>
      <c r="R9" s="504"/>
      <c r="S9" s="504"/>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07" t="s">
        <v>91</v>
      </c>
      <c r="R11" s="408"/>
      <c r="S11" s="408"/>
      <c r="T11" s="408"/>
      <c r="U11" s="408"/>
      <c r="V11" s="408"/>
      <c r="W11" s="409"/>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96"/>
      <c r="R12" s="497"/>
      <c r="S12" s="497"/>
      <c r="T12" s="497"/>
      <c r="U12" s="497"/>
      <c r="V12" s="497"/>
      <c r="W12" s="498"/>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30" t="s">
        <v>153</v>
      </c>
      <c r="R13" s="531"/>
      <c r="S13" s="531"/>
      <c r="T13" s="34">
        <v>1</v>
      </c>
      <c r="U13" s="34">
        <f>INDEX(Cups,T13)</f>
        <v>0</v>
      </c>
      <c r="V13" s="515"/>
      <c r="W13" s="516"/>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30"/>
      <c r="R14" s="531"/>
      <c r="S14" s="531"/>
      <c r="T14" s="34">
        <v>1</v>
      </c>
      <c r="U14" s="34">
        <f>INDEX(Cups,T14)</f>
        <v>0</v>
      </c>
      <c r="V14" s="511"/>
      <c r="W14" s="512"/>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30"/>
      <c r="R15" s="531"/>
      <c r="S15" s="531"/>
      <c r="T15" s="34">
        <v>1</v>
      </c>
      <c r="U15" s="34">
        <f>INDEX(Cups,T15)</f>
        <v>0</v>
      </c>
      <c r="V15" s="511"/>
      <c r="W15" s="512"/>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30"/>
      <c r="R16" s="531"/>
      <c r="S16" s="531"/>
      <c r="T16" s="34">
        <v>1</v>
      </c>
      <c r="U16" s="34">
        <f>INDEX(Cups,T16)</f>
        <v>0</v>
      </c>
      <c r="V16" s="511"/>
      <c r="W16" s="512"/>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30"/>
      <c r="R17" s="531"/>
      <c r="S17" s="531"/>
      <c r="T17" s="34">
        <v>1</v>
      </c>
      <c r="U17" s="34">
        <f>INDEX(Cups,T17)</f>
        <v>0</v>
      </c>
      <c r="V17" s="517"/>
      <c r="W17" s="518"/>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32"/>
      <c r="R18" s="533"/>
      <c r="S18" s="533"/>
      <c r="T18" s="35"/>
      <c r="U18" s="35"/>
      <c r="V18" s="513">
        <f>SUM(U13:U17)</f>
        <v>0</v>
      </c>
      <c r="W18" s="514"/>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519" t="s">
        <v>122</v>
      </c>
      <c r="R19" s="520"/>
      <c r="S19" s="520"/>
      <c r="T19" s="520"/>
      <c r="U19" s="520"/>
      <c r="V19" s="520"/>
      <c r="W19" s="521"/>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51" t="s">
        <v>123</v>
      </c>
      <c r="R20" s="522"/>
      <c r="S20" s="523"/>
      <c r="V20" s="526"/>
      <c r="W20" s="527"/>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52"/>
      <c r="R21" s="524"/>
      <c r="S21" s="525"/>
      <c r="V21" s="528"/>
      <c r="W21" s="529"/>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438" t="s">
        <v>124</v>
      </c>
      <c r="R22" s="507"/>
      <c r="S22" s="508"/>
      <c r="T22" s="36"/>
      <c r="U22" s="36"/>
      <c r="V22" s="499">
        <f>FLOOR(V20,0.125)</f>
        <v>0</v>
      </c>
      <c r="W22" s="500"/>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439"/>
      <c r="R23" s="509"/>
      <c r="S23" s="510"/>
      <c r="T23" s="37"/>
      <c r="U23" s="37"/>
      <c r="V23" s="501"/>
      <c r="W23" s="502"/>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F27" s="367" t="str">
        <f>IF(B27=0,"",IF((VLOOKUP(A27,'All Meals'!$A$12:$S$62,12))="",0,(VLOOKUP(A27,'All Meals'!$A$12:$S$62,12))))</f>
        <v/>
      </c>
      <c r="G27" s="366"/>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ecmM6oINoIO3C2Q6Z3sKmw+px37brtrb321kzAuV4Q2icFV1l6+8q7jxRbwHXF4LKC5sqjbM4CxdxFuWGO7dtA==" saltValue="eYCsa1cTFHTj5aHI3kJYnQ==" spinCount="100000" sheet="1" selectLockedCells="1"/>
  <mergeCells count="41">
    <mergeCell ref="C1:O1"/>
    <mergeCell ref="R1:T1"/>
    <mergeCell ref="C2:O2"/>
    <mergeCell ref="R2:T2"/>
    <mergeCell ref="C3:W3"/>
    <mergeCell ref="C4:D4"/>
    <mergeCell ref="C5:D6"/>
    <mergeCell ref="E5:E6"/>
    <mergeCell ref="F5:F6"/>
    <mergeCell ref="G5:G6"/>
    <mergeCell ref="H5:H6"/>
    <mergeCell ref="J4:L4"/>
    <mergeCell ref="J5:J6"/>
    <mergeCell ref="L5:L6"/>
    <mergeCell ref="O5:O6"/>
    <mergeCell ref="E4:I4"/>
    <mergeCell ref="M4:M6"/>
    <mergeCell ref="I5:I6"/>
    <mergeCell ref="K5:K6"/>
    <mergeCell ref="P7:S7"/>
    <mergeCell ref="P4:W4"/>
    <mergeCell ref="N4:O4"/>
    <mergeCell ref="W5:W8"/>
    <mergeCell ref="V20:W21"/>
    <mergeCell ref="Q13:S18"/>
    <mergeCell ref="V14:W14"/>
    <mergeCell ref="V15:W15"/>
    <mergeCell ref="V16:W16"/>
    <mergeCell ref="V17:W17"/>
    <mergeCell ref="V18:W18"/>
    <mergeCell ref="N5:N6"/>
    <mergeCell ref="P5:S5"/>
    <mergeCell ref="P6:S6"/>
    <mergeCell ref="Q22:S23"/>
    <mergeCell ref="V22:W23"/>
    <mergeCell ref="P8:S8"/>
    <mergeCell ref="P9:S9"/>
    <mergeCell ref="Q11:W12"/>
    <mergeCell ref="V13:W13"/>
    <mergeCell ref="Q19:W19"/>
    <mergeCell ref="Q20:S21"/>
  </mergeCells>
  <conditionalFormatting sqref="W5 O7:O26 M7:M26 I7:I26 W9">
    <cfRule type="containsText" dxfId="45" priority="1" stopIfTrue="1" operator="containsText" text="Yes">
      <formula>NOT(ISERROR(SEARCH("Yes",I5)))</formula>
    </cfRule>
    <cfRule type="containsText" dxfId="44" priority="2" stopIfTrue="1" operator="containsText" text="No">
      <formula>NOT(ISERROR(SEARCH("No",I5)))</formula>
    </cfRule>
  </conditionalFormatting>
  <hyperlinks>
    <hyperlink ref="R1:T1" location="'Weekly Report'!A1" display="Go to Weekly Report" xr:uid="{00000000-0004-0000-0A00-000000000000}"/>
    <hyperlink ref="R2:T2" location="'Breakfast Worksheet Instruction'!A1" display="Go to Instructions" xr:uid="{00000000-0004-0000-0A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9937"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39938"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39939"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39940"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39941"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39942"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39943"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39944"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39945"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39946"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39947"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39948"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39949"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39950"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39951"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39952"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39953"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39954"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39955"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39956"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39957"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39958"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39959"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39960"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39961"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39962"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39963"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39964"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39965"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39966" r:id="rId34" name="Drop Down 30">
              <controlPr defaultSize="0" autoLine="0" autoPict="0">
                <anchor moveWithCells="1" sizeWithCells="1">
                  <from>
                    <xdr:col>21</xdr:col>
                    <xdr:colOff>133350</xdr:colOff>
                    <xdr:row>16</xdr:row>
                    <xdr:rowOff>66675</xdr:rowOff>
                  </from>
                  <to>
                    <xdr:col>22</xdr:col>
                    <xdr:colOff>352425</xdr:colOff>
                    <xdr:row>16</xdr:row>
                    <xdr:rowOff>342900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W17"/>
  <sheetViews>
    <sheetView zoomScaleNormal="100" workbookViewId="0">
      <selection activeCell="P15" sqref="P15"/>
    </sheetView>
  </sheetViews>
  <sheetFormatPr defaultColWidth="9.140625" defaultRowHeight="15" x14ac:dyDescent="0.25"/>
  <cols>
    <col min="1" max="1" width="29.85546875" style="7" customWidth="1"/>
    <col min="2" max="2" width="11.5703125" style="7" customWidth="1"/>
    <col min="3" max="3" width="12.5703125" style="7" customWidth="1"/>
    <col min="4" max="4" width="13.42578125" style="7" customWidth="1"/>
    <col min="5" max="8" width="13.5703125" style="7" customWidth="1"/>
    <col min="9" max="9" width="12.5703125" style="7" customWidth="1"/>
    <col min="10" max="10" width="18.140625" style="7" customWidth="1"/>
    <col min="11" max="11" width="16.5703125" style="7" customWidth="1"/>
    <col min="12" max="12" width="2.85546875" style="7" customWidth="1"/>
    <col min="13" max="16" width="9.140625" style="7"/>
    <col min="17" max="17" width="10.5703125" style="7" customWidth="1"/>
    <col min="18" max="18" width="11.42578125" style="7" customWidth="1"/>
    <col min="19" max="19" width="9.140625" style="7"/>
    <col min="20" max="20" width="10.5703125" style="7" customWidth="1"/>
    <col min="21" max="21" width="9.140625" style="7"/>
    <col min="22" max="22" width="9.140625" style="7" customWidth="1"/>
    <col min="23" max="16384" width="9.140625" style="7"/>
  </cols>
  <sheetData>
    <row r="1" spans="1:23" ht="40.5" customHeight="1" thickBot="1" x14ac:dyDescent="0.3">
      <c r="A1" s="550" t="s">
        <v>178</v>
      </c>
      <c r="B1" s="551"/>
      <c r="C1" s="551"/>
      <c r="D1" s="551"/>
      <c r="E1" s="551"/>
      <c r="F1" s="551"/>
      <c r="G1" s="551"/>
      <c r="H1" s="551"/>
      <c r="I1" s="551"/>
      <c r="J1" s="551"/>
      <c r="K1" s="552"/>
    </row>
    <row r="2" spans="1:23" ht="15.75" thickBot="1" x14ac:dyDescent="0.3"/>
    <row r="3" spans="1:23" ht="60" customHeight="1" thickBot="1" x14ac:dyDescent="0.35">
      <c r="A3" s="369" t="s">
        <v>179</v>
      </c>
      <c r="B3" s="181" t="s">
        <v>130</v>
      </c>
      <c r="C3" s="181" t="s">
        <v>155</v>
      </c>
      <c r="D3" s="181" t="s">
        <v>159</v>
      </c>
      <c r="E3" s="181" t="s">
        <v>163</v>
      </c>
      <c r="F3" s="181" t="s">
        <v>167</v>
      </c>
      <c r="G3" s="181" t="s">
        <v>171</v>
      </c>
      <c r="H3" s="181" t="s">
        <v>175</v>
      </c>
      <c r="I3" s="178" t="s">
        <v>180</v>
      </c>
      <c r="J3" s="176" t="s">
        <v>181</v>
      </c>
      <c r="K3" s="177" t="s">
        <v>182</v>
      </c>
      <c r="L3" s="10"/>
      <c r="M3" s="544" t="s">
        <v>183</v>
      </c>
      <c r="N3" s="544"/>
      <c r="O3" s="541" t="s">
        <v>184</v>
      </c>
      <c r="P3" s="541"/>
      <c r="Q3" s="541" t="s">
        <v>185</v>
      </c>
      <c r="R3" s="541"/>
      <c r="S3" s="541" t="s">
        <v>186</v>
      </c>
      <c r="T3" s="541"/>
      <c r="U3" s="548" t="s">
        <v>187</v>
      </c>
      <c r="V3" s="548"/>
    </row>
    <row r="4" spans="1:23" ht="49.5" customHeight="1" thickBot="1" x14ac:dyDescent="0.3">
      <c r="A4" s="17" t="s">
        <v>188</v>
      </c>
      <c r="B4" s="196">
        <f>MIN('Day1'!E7:E26)</f>
        <v>0</v>
      </c>
      <c r="C4" s="196">
        <f>MIN('Day2'!E7:E26)</f>
        <v>0</v>
      </c>
      <c r="D4" s="197">
        <f>MIN('Day3'!E7:E26)</f>
        <v>0</v>
      </c>
      <c r="E4" s="196">
        <f>MIN('Day4'!E7:E26)</f>
        <v>0</v>
      </c>
      <c r="F4" s="196">
        <f>MIN('Day5'!E7:E26)</f>
        <v>0</v>
      </c>
      <c r="G4" s="196">
        <f>MIN('Day6'!E7:E26)</f>
        <v>0</v>
      </c>
      <c r="H4" s="196">
        <f>MIN('Day7'!E7:E26)</f>
        <v>0</v>
      </c>
      <c r="I4" s="198">
        <f>SUM(B4:H4)</f>
        <v>0</v>
      </c>
      <c r="J4" s="189">
        <v>7</v>
      </c>
      <c r="K4" s="350" t="str">
        <f>IF(I4&gt;=J4, "Yes", "No")</f>
        <v>No</v>
      </c>
      <c r="L4" s="175"/>
      <c r="M4" s="544"/>
      <c r="N4" s="544"/>
      <c r="O4" s="553">
        <f>V6</f>
        <v>0</v>
      </c>
      <c r="P4" s="553"/>
      <c r="Q4" s="553">
        <f>V5</f>
        <v>0</v>
      </c>
      <c r="R4" s="553"/>
      <c r="S4" s="542">
        <f>IF(ISERROR(Q4/O4),0,Q4/O4)</f>
        <v>0</v>
      </c>
      <c r="T4" s="542"/>
      <c r="U4" s="549" t="str">
        <f>IF(S4&lt;=0.5, "Yes", "No")</f>
        <v>Yes</v>
      </c>
      <c r="V4" s="549"/>
    </row>
    <row r="5" spans="1:23" ht="49.5" hidden="1" customHeight="1" x14ac:dyDescent="0.25">
      <c r="A5" s="311" t="s">
        <v>189</v>
      </c>
      <c r="B5" s="312"/>
      <c r="C5" s="312"/>
      <c r="D5" s="313"/>
      <c r="E5" s="312" t="s">
        <v>189</v>
      </c>
      <c r="F5" s="312"/>
      <c r="G5" s="312"/>
      <c r="H5" s="312"/>
      <c r="I5" s="314"/>
      <c r="J5" s="315"/>
      <c r="K5" s="316"/>
      <c r="L5" s="175"/>
      <c r="M5" s="543" t="s">
        <v>190</v>
      </c>
      <c r="N5" s="543"/>
      <c r="O5" s="343">
        <f>MAX('Day1'!F7:F26)</f>
        <v>0</v>
      </c>
      <c r="P5" s="343">
        <f>MAX('Day2'!F7:F26)</f>
        <v>0</v>
      </c>
      <c r="Q5" s="343">
        <f>MAX('Day3'!F7:F26)</f>
        <v>0</v>
      </c>
      <c r="R5" s="343">
        <f>MAX('Day4'!F7:F26)</f>
        <v>0</v>
      </c>
      <c r="S5" s="343">
        <f>MAX('Day5'!F7:F26)</f>
        <v>0</v>
      </c>
      <c r="T5" s="343">
        <f>MAX('Day6'!F7:F26)</f>
        <v>0</v>
      </c>
      <c r="U5" s="343">
        <f>MAX('Day7'!F7:F26)</f>
        <v>0</v>
      </c>
      <c r="V5" s="349">
        <f>SUM(O5:U5)</f>
        <v>0</v>
      </c>
    </row>
    <row r="6" spans="1:23" ht="22.5" hidden="1" customHeight="1" x14ac:dyDescent="0.25">
      <c r="A6" s="8"/>
      <c r="B6" s="9"/>
      <c r="C6" s="9"/>
      <c r="D6" s="9"/>
      <c r="E6" s="9"/>
      <c r="F6" s="9"/>
      <c r="G6" s="9"/>
      <c r="H6" s="9"/>
      <c r="M6" s="543" t="s">
        <v>191</v>
      </c>
      <c r="N6" s="543"/>
      <c r="O6" s="343">
        <f>MAX('Day1'!E7:E26)</f>
        <v>0</v>
      </c>
      <c r="P6" s="343">
        <f>MAX('Day2'!E7:E26)</f>
        <v>0</v>
      </c>
      <c r="Q6" s="343">
        <f>MAX('Day3'!E7:E26)</f>
        <v>0</v>
      </c>
      <c r="R6" s="343">
        <f>MAX('Day4'!E7:E26)</f>
        <v>0</v>
      </c>
      <c r="S6" s="343">
        <f>MAX('Day5'!E7:E26)</f>
        <v>0</v>
      </c>
      <c r="T6" s="343">
        <f>MAX('Day6'!E7:E26)</f>
        <v>0</v>
      </c>
      <c r="U6" s="343">
        <f>MAX('Day7'!E7:E26)</f>
        <v>0</v>
      </c>
      <c r="V6" s="349">
        <f>SUM(O6:U6)</f>
        <v>0</v>
      </c>
    </row>
    <row r="7" spans="1:23" ht="18" customHeight="1" thickBot="1" x14ac:dyDescent="0.3">
      <c r="A7" s="10"/>
      <c r="B7" s="9"/>
      <c r="C7" s="9"/>
      <c r="D7" s="9"/>
      <c r="E7" s="9"/>
      <c r="F7" s="9"/>
      <c r="G7" s="9"/>
      <c r="H7" s="9"/>
      <c r="M7" s="310"/>
      <c r="N7" s="310"/>
      <c r="O7" s="310"/>
      <c r="P7" s="310"/>
      <c r="Q7" s="310"/>
      <c r="R7" s="310"/>
      <c r="S7" s="310"/>
    </row>
    <row r="8" spans="1:23" ht="48" customHeight="1" thickBot="1" x14ac:dyDescent="0.3">
      <c r="B8" s="181" t="s">
        <v>130</v>
      </c>
      <c r="C8" s="181" t="s">
        <v>155</v>
      </c>
      <c r="D8" s="181" t="s">
        <v>159</v>
      </c>
      <c r="E8" s="181" t="s">
        <v>163</v>
      </c>
      <c r="F8" s="181" t="s">
        <v>167</v>
      </c>
      <c r="G8" s="181" t="s">
        <v>171</v>
      </c>
      <c r="H8" s="181" t="s">
        <v>175</v>
      </c>
      <c r="I8" s="178" t="s">
        <v>180</v>
      </c>
      <c r="J8" s="176" t="s">
        <v>192</v>
      </c>
      <c r="K8" s="177" t="s">
        <v>182</v>
      </c>
      <c r="L8" s="179"/>
      <c r="M8" s="545" t="s">
        <v>193</v>
      </c>
      <c r="N8" s="546"/>
      <c r="O8" s="546"/>
      <c r="P8" s="370" t="s">
        <v>130</v>
      </c>
      <c r="Q8" s="370" t="s">
        <v>155</v>
      </c>
      <c r="R8" s="370" t="s">
        <v>159</v>
      </c>
      <c r="S8" s="370" t="s">
        <v>163</v>
      </c>
      <c r="T8" s="370" t="s">
        <v>167</v>
      </c>
      <c r="U8" s="370" t="s">
        <v>171</v>
      </c>
      <c r="V8" s="370" t="s">
        <v>175</v>
      </c>
      <c r="W8" s="318" t="s">
        <v>180</v>
      </c>
    </row>
    <row r="9" spans="1:23" ht="50.25" customHeight="1" x14ac:dyDescent="0.25">
      <c r="A9" s="183" t="s">
        <v>194</v>
      </c>
      <c r="B9" s="241">
        <f>IF(COUNTIF('Day1'!M7:M26,"No")&gt;0, "Check grains and m/ma crediting", MIN('Day1'!J7:J26))</f>
        <v>0</v>
      </c>
      <c r="C9" s="241">
        <f>IF(COUNTIF('Day2'!M7:M26,"No")&gt;0, "Check grains and m/ma crediting", MIN('Day2'!J7:J26))</f>
        <v>0</v>
      </c>
      <c r="D9" s="241">
        <f>IF(COUNTIF('Day3'!M7:M26,"No")&gt;0, "Check grains and m/ma crediting", MIN('Day3'!J7:J26))</f>
        <v>0</v>
      </c>
      <c r="E9" s="241">
        <f>IF(COUNTIF('Day4'!M7:M26,"No")&gt;0, "Check grains and m/ma crediting", MIN('Day4'!J7:J26))</f>
        <v>0</v>
      </c>
      <c r="F9" s="241">
        <f>IF(COUNTIF('Day5'!M7:M26,"No")&gt;0, "Check grains and m/ma crediting", MIN('Day5'!J7:J26))</f>
        <v>0</v>
      </c>
      <c r="G9" s="241">
        <f>IF(COUNTIF('Day6'!M7:M26,"No")&gt;0, "Check grains and m/ma crediting", MIN('Day6'!J7:J26))</f>
        <v>0</v>
      </c>
      <c r="H9" s="241">
        <f>IF(COUNTIF('Day7'!M7:M26,"No")&gt;0, "Check grains and m/ma crediting", MIN('Day7'!J7:J26))</f>
        <v>0</v>
      </c>
      <c r="I9" s="202">
        <f>SUM(B9:H9)</f>
        <v>0</v>
      </c>
      <c r="J9" s="351">
        <v>12.5</v>
      </c>
      <c r="K9" s="200" t="str">
        <f>IF(I9&gt;=J9, "Yes","No")</f>
        <v>No</v>
      </c>
      <c r="L9" s="11"/>
      <c r="M9" s="546" t="s">
        <v>195</v>
      </c>
      <c r="N9" s="546"/>
      <c r="O9" s="317" t="s">
        <v>196</v>
      </c>
      <c r="P9" s="341">
        <f>MAX('Day1'!G7:G26)</f>
        <v>0</v>
      </c>
      <c r="Q9" s="341">
        <f>MAX('Day2'!G7:G26)</f>
        <v>0</v>
      </c>
      <c r="R9" s="341">
        <f>MAX('Day3'!G7:G26)</f>
        <v>0</v>
      </c>
      <c r="S9" s="341">
        <f>MAX('Day4'!G7:G26)</f>
        <v>0</v>
      </c>
      <c r="T9" s="341">
        <f>MAX('Day5'!G7:G26)</f>
        <v>0</v>
      </c>
      <c r="U9" s="341">
        <f>MAX('Day6'!G7:G26)</f>
        <v>0</v>
      </c>
      <c r="V9" s="341">
        <f>MAX('Day7'!G7:G26)</f>
        <v>0</v>
      </c>
      <c r="W9" s="319">
        <f>SUM(P9:V9)</f>
        <v>0</v>
      </c>
    </row>
    <row r="10" spans="1:23" ht="50.25" customHeight="1" thickBot="1" x14ac:dyDescent="0.3">
      <c r="A10" s="184" t="s">
        <v>197</v>
      </c>
      <c r="B10" s="242">
        <f>IF(COUNTIF('Day1'!M7:M26,"No")&gt;0,"Check grains and m/ma crediting",MAX('Day1'!J7:J26))</f>
        <v>0</v>
      </c>
      <c r="C10" s="242">
        <f>IF(COUNTIF('Day2'!M7:M26,"No")&gt;0,"Check grains and m/ma crediting",MAX('Day2'!J7:J26))</f>
        <v>0</v>
      </c>
      <c r="D10" s="242">
        <f>IF(COUNTIF('Day3'!M7:M26,"No")&gt;0,"Check grains and m/ma crediting",MAX('Day3'!J7:J26))</f>
        <v>0</v>
      </c>
      <c r="E10" s="242">
        <f>IF(COUNTIF('Day4'!M7:M26,"No")&gt;0,"Check grains and m/ma crediting",MAX('Day4'!J7:J26))</f>
        <v>0</v>
      </c>
      <c r="F10" s="242">
        <f>IF(COUNTIF('Day5'!M7:M26,"No")&gt;0,"Check grains and m/ma crediting",MAX('Day5'!J7:J26))</f>
        <v>0</v>
      </c>
      <c r="G10" s="242">
        <f>IF(COUNTIF('Day6'!M7:M26,"No")&gt;0,"Check grains and m/ma crediting",MAX('Day6'!J7:J26))</f>
        <v>0</v>
      </c>
      <c r="H10" s="242">
        <f>IF(COUNTIF('Day7'!M7:M26,"No")&gt;0,"Check grains and m/ma crediting",MAX('Day7'!J7:J26))</f>
        <v>0</v>
      </c>
      <c r="I10" s="202">
        <f>SUM(B10:H10)</f>
        <v>0</v>
      </c>
      <c r="J10" s="201">
        <v>14</v>
      </c>
      <c r="K10" s="199" t="str">
        <f>IF(I10=0,"",IF(I10&gt;J10,"No","Yes"))</f>
        <v/>
      </c>
      <c r="L10" s="11"/>
      <c r="M10" s="547"/>
      <c r="N10" s="547"/>
      <c r="O10" s="320" t="s">
        <v>198</v>
      </c>
      <c r="P10" s="342">
        <f>MAX('Day1'!H7:H26)</f>
        <v>0</v>
      </c>
      <c r="Q10" s="342">
        <f>MAX('Day2'!H7:H26)</f>
        <v>0</v>
      </c>
      <c r="R10" s="341">
        <f>MAX('Day3'!H7:H26)</f>
        <v>0</v>
      </c>
      <c r="S10" s="341">
        <f>MAX('Day4'!H7:H26)</f>
        <v>0</v>
      </c>
      <c r="T10" s="341">
        <f>MAX('Day5'!H7:H26)</f>
        <v>0</v>
      </c>
      <c r="U10" s="341">
        <f>MAX('Day6'!H7:H26)</f>
        <v>0</v>
      </c>
      <c r="V10" s="341">
        <f>MAX('Day7'!H7:H26)</f>
        <v>0</v>
      </c>
      <c r="W10" s="319">
        <f>SUM(P10:V10)</f>
        <v>0</v>
      </c>
    </row>
    <row r="11" spans="1:23" ht="51.75" customHeight="1" thickBot="1" x14ac:dyDescent="0.3">
      <c r="A11" s="182" t="s">
        <v>199</v>
      </c>
      <c r="B11" s="185" t="s">
        <v>200</v>
      </c>
      <c r="C11" s="243">
        <f>IF(COUNTIF(B9:H9,"Check grains and m/ma crediting")&gt;0,"Check grains and m/ma crediting",SUM('Day1:Day7'!J7:J26)-SUM('Day1:Day7'!L7:L26))</f>
        <v>0</v>
      </c>
      <c r="D11" s="185" t="s">
        <v>201</v>
      </c>
      <c r="E11" s="535">
        <f>SUM('Day1:Day7'!K7:K26)</f>
        <v>0</v>
      </c>
      <c r="F11" s="536"/>
      <c r="G11" s="536"/>
      <c r="H11" s="537"/>
      <c r="I11" s="356" t="str">
        <f>IF(ISERROR(E11/C11),"",E11/C11)</f>
        <v/>
      </c>
      <c r="J11" s="357" t="s">
        <v>202</v>
      </c>
      <c r="K11" s="188" t="str">
        <f>IF(I11&gt;=0.8,"Yes","No")</f>
        <v>Yes</v>
      </c>
      <c r="L11" s="11"/>
      <c r="M11" s="538" t="s">
        <v>203</v>
      </c>
      <c r="N11" s="538"/>
      <c r="O11" s="538"/>
      <c r="P11" s="539" t="str">
        <f>IF(AND(W10&gt;0,W9&lt;2), "Check starchy vegetable crediting", "")</f>
        <v/>
      </c>
      <c r="Q11" s="540"/>
      <c r="R11" s="310"/>
      <c r="S11" s="310"/>
    </row>
    <row r="12" spans="1:23" ht="15.75" thickBot="1" x14ac:dyDescent="0.3">
      <c r="B12" s="11"/>
      <c r="C12" s="11"/>
      <c r="D12" s="11"/>
      <c r="E12" s="11"/>
      <c r="F12" s="11"/>
      <c r="G12" s="11"/>
      <c r="H12" s="11"/>
      <c r="I12" s="203"/>
      <c r="L12" s="180"/>
      <c r="M12" s="310"/>
      <c r="N12" s="310"/>
      <c r="O12" s="310"/>
      <c r="P12" s="310"/>
      <c r="Q12" s="310"/>
      <c r="R12" s="310"/>
      <c r="S12" s="310"/>
    </row>
    <row r="13" spans="1:23" ht="62.25" customHeight="1" thickBot="1" x14ac:dyDescent="0.3">
      <c r="B13" s="181" t="s">
        <v>130</v>
      </c>
      <c r="C13" s="181" t="s">
        <v>155</v>
      </c>
      <c r="D13" s="181" t="s">
        <v>159</v>
      </c>
      <c r="E13" s="181" t="s">
        <v>163</v>
      </c>
      <c r="F13" s="181" t="s">
        <v>167</v>
      </c>
      <c r="G13" s="181" t="s">
        <v>171</v>
      </c>
      <c r="H13" s="181" t="s">
        <v>175</v>
      </c>
      <c r="I13" s="178" t="s">
        <v>180</v>
      </c>
      <c r="J13" s="176" t="s">
        <v>181</v>
      </c>
      <c r="K13" s="177" t="s">
        <v>182</v>
      </c>
      <c r="M13" s="310"/>
      <c r="N13" s="310"/>
      <c r="O13" s="310"/>
      <c r="P13" s="310"/>
      <c r="Q13" s="310"/>
      <c r="R13" s="310"/>
      <c r="S13" s="310"/>
    </row>
    <row r="14" spans="1:23" ht="42.75" customHeight="1" thickBot="1" x14ac:dyDescent="0.3">
      <c r="A14" s="12" t="s">
        <v>204</v>
      </c>
      <c r="B14" s="204">
        <f>MIN('Day1'!N7:N26)</f>
        <v>0</v>
      </c>
      <c r="C14" s="204">
        <f>MIN('Day2'!N7:N26)</f>
        <v>0</v>
      </c>
      <c r="D14" s="204">
        <f>MIN('Day3'!N7:N26)</f>
        <v>0</v>
      </c>
      <c r="E14" s="204">
        <f>MIN('Day4'!N7:N26)</f>
        <v>0</v>
      </c>
      <c r="F14" s="204">
        <f>MIN('Day5'!N7:N26)</f>
        <v>0</v>
      </c>
      <c r="G14" s="204">
        <f>MIN('Day6'!N7:N26)</f>
        <v>0</v>
      </c>
      <c r="H14" s="204">
        <f>MIN('Day7'!N7:N26)</f>
        <v>0</v>
      </c>
      <c r="I14" s="198">
        <f>SUM(B14:H14)</f>
        <v>0</v>
      </c>
      <c r="J14" s="339">
        <v>7</v>
      </c>
      <c r="K14" s="340" t="str">
        <f>IF(I14&gt;=J14, "Yes", "No")</f>
        <v>No</v>
      </c>
      <c r="M14" s="310"/>
      <c r="N14" s="310"/>
      <c r="O14" s="310"/>
      <c r="P14" s="310"/>
      <c r="Q14" s="310"/>
      <c r="R14" s="310"/>
      <c r="S14" s="310"/>
    </row>
    <row r="15" spans="1:23" ht="90" customHeight="1" x14ac:dyDescent="0.25">
      <c r="A15" s="16" t="s">
        <v>205</v>
      </c>
      <c r="B15" s="186" t="str">
        <f>'Day1'!W5</f>
        <v/>
      </c>
      <c r="C15" s="186" t="str">
        <f>'Day2'!W5</f>
        <v/>
      </c>
      <c r="D15" s="186" t="str">
        <f>'Day3'!W5</f>
        <v/>
      </c>
      <c r="E15" s="186" t="str">
        <f>'Day4'!W5</f>
        <v/>
      </c>
      <c r="F15" s="186" t="str">
        <f>'Day5'!W5</f>
        <v/>
      </c>
      <c r="G15" s="186" t="str">
        <f>'Day6'!W5</f>
        <v/>
      </c>
      <c r="H15" s="186" t="str">
        <f>'Day7'!W5</f>
        <v/>
      </c>
      <c r="M15" s="310"/>
      <c r="N15" s="310"/>
      <c r="O15" s="310"/>
      <c r="P15" s="310"/>
      <c r="Q15" s="310"/>
      <c r="R15" s="310"/>
      <c r="S15" s="310"/>
    </row>
    <row r="16" spans="1:23" ht="51" customHeight="1" thickBot="1" x14ac:dyDescent="0.3">
      <c r="A16" s="88" t="s">
        <v>152</v>
      </c>
      <c r="B16" s="187" t="str">
        <f>'Day1'!W9</f>
        <v/>
      </c>
      <c r="C16" s="187" t="str">
        <f>'Day2'!W9</f>
        <v/>
      </c>
      <c r="D16" s="187" t="str">
        <f>'Day3'!W9</f>
        <v/>
      </c>
      <c r="E16" s="187" t="str">
        <f>'Day4'!W9</f>
        <v/>
      </c>
      <c r="F16" s="187" t="str">
        <f>'Day5'!W9</f>
        <v/>
      </c>
      <c r="G16" s="187" t="str">
        <f>'Day6'!W9</f>
        <v/>
      </c>
      <c r="H16" s="187" t="str">
        <f>'Day7'!W9</f>
        <v/>
      </c>
      <c r="J16" s="7" t="s">
        <v>189</v>
      </c>
      <c r="M16" s="310"/>
      <c r="N16" s="310"/>
      <c r="O16" s="310"/>
      <c r="P16" s="310"/>
      <c r="Q16" s="310"/>
      <c r="R16" s="310"/>
      <c r="S16" s="310"/>
    </row>
    <row r="17" spans="13:19" ht="54" customHeight="1" x14ac:dyDescent="0.25">
      <c r="M17" s="310"/>
      <c r="N17" s="310"/>
      <c r="O17" s="310"/>
      <c r="P17" s="310"/>
      <c r="Q17" s="310"/>
      <c r="R17" s="310"/>
      <c r="S17" s="310"/>
    </row>
  </sheetData>
  <sheetProtection algorithmName="SHA-512" hashValue="VFAo0SVN3Qt6sMluScA/yAR4rjJVZlmpwBQvj0mBgasz0Nuinsh+6yYzDkDE6vHJo4jbvTsi2SK5Y/BWtleWBQ==" saltValue="yTQ+FEXCphaugMKITjor5Q==" spinCount="100000" sheet="1" selectLockedCells="1"/>
  <mergeCells count="17">
    <mergeCell ref="U3:V3"/>
    <mergeCell ref="U4:V4"/>
    <mergeCell ref="A1:K1"/>
    <mergeCell ref="O3:P3"/>
    <mergeCell ref="Q3:R3"/>
    <mergeCell ref="Q4:R4"/>
    <mergeCell ref="O4:P4"/>
    <mergeCell ref="E11:H11"/>
    <mergeCell ref="M11:O11"/>
    <mergeCell ref="P11:Q11"/>
    <mergeCell ref="S3:T3"/>
    <mergeCell ref="S4:T4"/>
    <mergeCell ref="M5:N5"/>
    <mergeCell ref="M6:N6"/>
    <mergeCell ref="M3:N4"/>
    <mergeCell ref="M8:O8"/>
    <mergeCell ref="M9:N10"/>
  </mergeCells>
  <conditionalFormatting sqref="B15:H16">
    <cfRule type="containsText" dxfId="43" priority="45" stopIfTrue="1" operator="containsText" text="Yes">
      <formula>NOT(ISERROR(SEARCH("Yes",B15)))</formula>
    </cfRule>
    <cfRule type="containsText" dxfId="42" priority="46" stopIfTrue="1" operator="containsText" text="No">
      <formula>NOT(ISERROR(SEARCH("No",B15)))</formula>
    </cfRule>
  </conditionalFormatting>
  <conditionalFormatting sqref="K4:L5">
    <cfRule type="containsText" dxfId="41" priority="25" operator="containsText" text="NO">
      <formula>NOT(ISERROR(SEARCH("NO",K4)))</formula>
    </cfRule>
    <cfRule type="cellIs" dxfId="40" priority="39" operator="equal">
      <formula>"YES"</formula>
    </cfRule>
  </conditionalFormatting>
  <conditionalFormatting sqref="B4:H5">
    <cfRule type="cellIs" dxfId="39" priority="28" operator="lessThan">
      <formula>1</formula>
    </cfRule>
  </conditionalFormatting>
  <conditionalFormatting sqref="B9:H9">
    <cfRule type="cellIs" dxfId="38" priority="27" operator="lessThan">
      <formula>1</formula>
    </cfRule>
  </conditionalFormatting>
  <conditionalFormatting sqref="B14:G14">
    <cfRule type="cellIs" dxfId="37" priority="26" operator="lessThan">
      <formula>1</formula>
    </cfRule>
  </conditionalFormatting>
  <conditionalFormatting sqref="K9 K11">
    <cfRule type="containsText" dxfId="36" priority="17" operator="containsText" text="No">
      <formula>NOT(ISERROR(SEARCH("No",K9)))</formula>
    </cfRule>
    <cfRule type="containsText" dxfId="35" priority="18" operator="containsText" text="Yes">
      <formula>NOT(ISERROR(SEARCH("Yes",K9)))</formula>
    </cfRule>
  </conditionalFormatting>
  <conditionalFormatting sqref="B9:H10">
    <cfRule type="containsText" dxfId="34" priority="16" stopIfTrue="1" operator="containsText" text="Check">
      <formula>NOT(ISERROR(SEARCH("Check",B9)))</formula>
    </cfRule>
  </conditionalFormatting>
  <conditionalFormatting sqref="C11">
    <cfRule type="containsText" dxfId="33" priority="15" stopIfTrue="1" operator="containsText" text="Check">
      <formula>NOT(ISERROR(SEARCH("Check",C11)))</formula>
    </cfRule>
  </conditionalFormatting>
  <conditionalFormatting sqref="U4:V4">
    <cfRule type="containsText" dxfId="32" priority="13" stopIfTrue="1" operator="containsText" text="No">
      <formula>NOT(ISERROR(SEARCH("No",U4)))</formula>
    </cfRule>
    <cfRule type="containsText" dxfId="31" priority="14" stopIfTrue="1" operator="containsText" text="Yes">
      <formula>NOT(ISERROR(SEARCH("Yes",U4)))</formula>
    </cfRule>
  </conditionalFormatting>
  <conditionalFormatting sqref="P11:Q11">
    <cfRule type="containsText" dxfId="30" priority="12" stopIfTrue="1" operator="containsText" text="starchy">
      <formula>NOT(ISERROR(SEARCH("starchy",P11)))</formula>
    </cfRule>
  </conditionalFormatting>
  <conditionalFormatting sqref="K14">
    <cfRule type="containsText" dxfId="29" priority="10" operator="containsText" text="No">
      <formula>NOT(ISERROR(SEARCH("No",K14)))</formula>
    </cfRule>
    <cfRule type="containsText" dxfId="28" priority="11" operator="containsText" text="Yes">
      <formula>NOT(ISERROR(SEARCH("Yes",K14)))</formula>
    </cfRule>
  </conditionalFormatting>
  <conditionalFormatting sqref="H14">
    <cfRule type="cellIs" dxfId="27" priority="6" operator="lessThan">
      <formula>1</formula>
    </cfRule>
  </conditionalFormatting>
  <conditionalFormatting sqref="K11">
    <cfRule type="containsText" dxfId="26" priority="3" stopIfTrue="1" operator="containsText" text="Check">
      <formula>NOT(ISERROR(SEARCH("Check",K11)))</formula>
    </cfRule>
  </conditionalFormatting>
  <conditionalFormatting sqref="K10">
    <cfRule type="containsText" dxfId="25" priority="1" stopIfTrue="1" operator="containsText" text="No">
      <formula>NOT(ISERROR(SEARCH("No",K10)))</formula>
    </cfRule>
    <cfRule type="containsText" dxfId="24" priority="2" stopIfTrue="1" operator="containsText" text="Yes">
      <formula>NOT(ISERROR(SEARCH("Yes",K10)))</formula>
    </cfRule>
  </conditionalFormatting>
  <hyperlinks>
    <hyperlink ref="C3" location="Day2!A1" display="Day2" xr:uid="{00000000-0004-0000-0B00-000000000000}"/>
    <hyperlink ref="C8" location="Day2!A1" display="Day2" xr:uid="{00000000-0004-0000-0B00-000001000000}"/>
    <hyperlink ref="D3" location="Day3!A1" display="Day3" xr:uid="{00000000-0004-0000-0B00-000002000000}"/>
    <hyperlink ref="E3" location="Day4!A1" display="Day4" xr:uid="{00000000-0004-0000-0B00-000003000000}"/>
    <hyperlink ref="A3" location="'Breakfast Worksheet Instruction'!A1" display="Go to instructions" xr:uid="{00000000-0004-0000-0B00-000004000000}"/>
    <hyperlink ref="B3" location="Day1!A1" display="Day1" xr:uid="{00000000-0004-0000-0B00-000005000000}"/>
    <hyperlink ref="B8" location="Day1!A1" display="Day1" xr:uid="{00000000-0004-0000-0B00-000006000000}"/>
    <hyperlink ref="B13" location="Day1!A1" display="Day1" xr:uid="{00000000-0004-0000-0B00-000007000000}"/>
    <hyperlink ref="C13" location="Day2!A1" display="Day2" xr:uid="{00000000-0004-0000-0B00-000008000000}"/>
    <hyperlink ref="D8" location="Day3!A1" display="Day3" xr:uid="{00000000-0004-0000-0B00-000009000000}"/>
    <hyperlink ref="D13" location="Day3!A1" display="Day3" xr:uid="{00000000-0004-0000-0B00-00000A000000}"/>
    <hyperlink ref="E8" location="Day4!A1" display="Day4" xr:uid="{00000000-0004-0000-0B00-00000B000000}"/>
    <hyperlink ref="E13" location="Day4!A1" display="Day4" xr:uid="{00000000-0004-0000-0B00-00000C000000}"/>
    <hyperlink ref="H3" location="Day7!A1" display="Day7" xr:uid="{00000000-0004-0000-0B00-00000D000000}"/>
    <hyperlink ref="H13" location="Day7!A1" display="Day7" xr:uid="{00000000-0004-0000-0B00-00000E000000}"/>
    <hyperlink ref="H8" location="Day7!A1" display="Day7" xr:uid="{00000000-0004-0000-0B00-00000F000000}"/>
    <hyperlink ref="F3" location="Day5!A1" display="Day5" xr:uid="{00000000-0004-0000-0B00-000010000000}"/>
    <hyperlink ref="G3" location="Day6!A1" display="Day6" xr:uid="{00000000-0004-0000-0B00-000011000000}"/>
    <hyperlink ref="F8" location="Day5!A1" display="Day5" xr:uid="{00000000-0004-0000-0B00-000012000000}"/>
    <hyperlink ref="G8" location="Day6!A1" display="Day6" xr:uid="{00000000-0004-0000-0B00-000013000000}"/>
    <hyperlink ref="F13" location="Day5!A1" display="Day5" xr:uid="{00000000-0004-0000-0B00-000014000000}"/>
    <hyperlink ref="G13" location="Day6!A1" display="Day6" xr:uid="{00000000-0004-0000-0B00-000015000000}"/>
  </hyperlinks>
  <pageMargins left="0.7" right="0.7" top="0.75" bottom="0.75" header="0.3" footer="0.3"/>
  <pageSetup scale="44" orientation="landscape" r:id="rId1"/>
  <headerFooter>
    <oddHeader>&amp;L&amp;G</oddHeader>
    <oddFooter>Page &amp;P</oddFooter>
  </headerFooter>
  <ignoredErrors>
    <ignoredError sqref="P4 R4 T4" unlockedFormula="1"/>
  </ignoredError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IV121"/>
  <sheetViews>
    <sheetView showGridLines="0" zoomScaleNormal="100" workbookViewId="0">
      <selection activeCell="A2" sqref="A2"/>
    </sheetView>
  </sheetViews>
  <sheetFormatPr defaultColWidth="0" defaultRowHeight="15" x14ac:dyDescent="0.25"/>
  <cols>
    <col min="1" max="1" width="122.5703125" customWidth="1"/>
    <col min="2" max="2" width="5.42578125" customWidth="1"/>
    <col min="3" max="16384" width="9.140625" hidden="1"/>
  </cols>
  <sheetData>
    <row r="1" spans="1:256" ht="48.75" customHeight="1" x14ac:dyDescent="0.25"/>
    <row r="2" spans="1:256" ht="24" customHeight="1" thickBot="1" x14ac:dyDescent="0.35">
      <c r="A2" s="358" t="s">
        <v>206</v>
      </c>
    </row>
    <row r="3" spans="1:256" ht="24" customHeight="1" thickBot="1" x14ac:dyDescent="0.3">
      <c r="A3" s="234" t="s">
        <v>4</v>
      </c>
      <c r="B3" s="233"/>
      <c r="C3" s="232" t="s">
        <v>4</v>
      </c>
      <c r="D3" s="51" t="s">
        <v>4</v>
      </c>
      <c r="E3" s="51" t="s">
        <v>4</v>
      </c>
      <c r="F3" s="51" t="s">
        <v>4</v>
      </c>
      <c r="G3" s="51" t="s">
        <v>4</v>
      </c>
      <c r="H3" s="51" t="s">
        <v>4</v>
      </c>
      <c r="I3" s="51" t="s">
        <v>4</v>
      </c>
      <c r="J3" s="51" t="s">
        <v>4</v>
      </c>
      <c r="K3" s="51" t="s">
        <v>4</v>
      </c>
      <c r="L3" s="51" t="s">
        <v>4</v>
      </c>
      <c r="M3" s="51" t="s">
        <v>4</v>
      </c>
      <c r="N3" s="51" t="s">
        <v>4</v>
      </c>
      <c r="O3" s="51" t="s">
        <v>4</v>
      </c>
      <c r="P3" s="51" t="s">
        <v>4</v>
      </c>
      <c r="Q3" s="51" t="s">
        <v>4</v>
      </c>
      <c r="R3" s="51" t="s">
        <v>4</v>
      </c>
      <c r="S3" s="51" t="s">
        <v>4</v>
      </c>
      <c r="T3" s="51" t="s">
        <v>4</v>
      </c>
      <c r="U3" s="51" t="s">
        <v>4</v>
      </c>
      <c r="V3" s="51" t="s">
        <v>4</v>
      </c>
      <c r="W3" s="51" t="s">
        <v>4</v>
      </c>
      <c r="X3" s="51" t="s">
        <v>4</v>
      </c>
      <c r="Y3" s="51" t="s">
        <v>4</v>
      </c>
      <c r="Z3" s="51" t="s">
        <v>4</v>
      </c>
      <c r="AA3" s="51" t="s">
        <v>4</v>
      </c>
      <c r="AB3" s="51" t="s">
        <v>4</v>
      </c>
      <c r="AC3" s="51" t="s">
        <v>4</v>
      </c>
      <c r="AD3" s="51" t="s">
        <v>4</v>
      </c>
      <c r="AE3" s="51" t="s">
        <v>4</v>
      </c>
      <c r="AF3" s="51" t="s">
        <v>4</v>
      </c>
      <c r="AG3" s="51" t="s">
        <v>4</v>
      </c>
      <c r="AH3" s="51" t="s">
        <v>4</v>
      </c>
      <c r="AI3" s="51" t="s">
        <v>4</v>
      </c>
      <c r="AJ3" s="51" t="s">
        <v>4</v>
      </c>
      <c r="AK3" s="51" t="s">
        <v>4</v>
      </c>
      <c r="AL3" s="51" t="s">
        <v>4</v>
      </c>
      <c r="AM3" s="51" t="s">
        <v>4</v>
      </c>
      <c r="AN3" s="51" t="s">
        <v>4</v>
      </c>
      <c r="AO3" s="51" t="s">
        <v>4</v>
      </c>
      <c r="AP3" s="51" t="s">
        <v>4</v>
      </c>
      <c r="AQ3" s="51" t="s">
        <v>4</v>
      </c>
      <c r="AR3" s="51" t="s">
        <v>4</v>
      </c>
      <c r="AS3" s="51" t="s">
        <v>4</v>
      </c>
      <c r="AT3" s="51" t="s">
        <v>4</v>
      </c>
      <c r="AU3" s="51" t="s">
        <v>4</v>
      </c>
      <c r="AV3" s="51" t="s">
        <v>4</v>
      </c>
      <c r="AW3" s="51" t="s">
        <v>4</v>
      </c>
      <c r="AX3" s="51" t="s">
        <v>4</v>
      </c>
      <c r="AY3" s="51" t="s">
        <v>4</v>
      </c>
      <c r="AZ3" s="51" t="s">
        <v>4</v>
      </c>
      <c r="BA3" s="51" t="s">
        <v>4</v>
      </c>
      <c r="BB3" s="51" t="s">
        <v>4</v>
      </c>
      <c r="BC3" s="51" t="s">
        <v>4</v>
      </c>
      <c r="BD3" s="51" t="s">
        <v>4</v>
      </c>
      <c r="BE3" s="51" t="s">
        <v>4</v>
      </c>
      <c r="BF3" s="51" t="s">
        <v>4</v>
      </c>
      <c r="BG3" s="51" t="s">
        <v>4</v>
      </c>
      <c r="BH3" s="51" t="s">
        <v>4</v>
      </c>
      <c r="BI3" s="51" t="s">
        <v>4</v>
      </c>
      <c r="BJ3" s="51" t="s">
        <v>4</v>
      </c>
      <c r="BK3" s="51" t="s">
        <v>4</v>
      </c>
      <c r="BL3" s="51" t="s">
        <v>4</v>
      </c>
      <c r="BM3" s="51" t="s">
        <v>4</v>
      </c>
      <c r="BN3" s="51" t="s">
        <v>4</v>
      </c>
      <c r="BO3" s="51" t="s">
        <v>4</v>
      </c>
      <c r="BP3" s="51" t="s">
        <v>4</v>
      </c>
      <c r="BQ3" s="51" t="s">
        <v>4</v>
      </c>
      <c r="BR3" s="51" t="s">
        <v>4</v>
      </c>
      <c r="BS3" s="51" t="s">
        <v>4</v>
      </c>
      <c r="BT3" s="51" t="s">
        <v>4</v>
      </c>
      <c r="BU3" s="51" t="s">
        <v>4</v>
      </c>
      <c r="BV3" s="51" t="s">
        <v>4</v>
      </c>
      <c r="BW3" s="51" t="s">
        <v>4</v>
      </c>
      <c r="BX3" s="51" t="s">
        <v>4</v>
      </c>
      <c r="BY3" s="51" t="s">
        <v>4</v>
      </c>
      <c r="BZ3" s="51" t="s">
        <v>4</v>
      </c>
      <c r="CA3" s="51" t="s">
        <v>4</v>
      </c>
      <c r="CB3" s="51" t="s">
        <v>4</v>
      </c>
      <c r="CC3" s="51" t="s">
        <v>4</v>
      </c>
      <c r="CD3" s="51" t="s">
        <v>4</v>
      </c>
      <c r="CE3" s="51" t="s">
        <v>4</v>
      </c>
      <c r="CF3" s="51" t="s">
        <v>4</v>
      </c>
      <c r="CG3" s="51" t="s">
        <v>4</v>
      </c>
      <c r="CH3" s="51" t="s">
        <v>4</v>
      </c>
      <c r="CI3" s="51" t="s">
        <v>4</v>
      </c>
      <c r="CJ3" s="51" t="s">
        <v>4</v>
      </c>
      <c r="CK3" s="51" t="s">
        <v>4</v>
      </c>
      <c r="CL3" s="51" t="s">
        <v>4</v>
      </c>
      <c r="CM3" s="51" t="s">
        <v>4</v>
      </c>
      <c r="CN3" s="51" t="s">
        <v>4</v>
      </c>
      <c r="CO3" s="51" t="s">
        <v>4</v>
      </c>
      <c r="CP3" s="51" t="s">
        <v>4</v>
      </c>
      <c r="CQ3" s="51" t="s">
        <v>4</v>
      </c>
      <c r="CR3" s="51" t="s">
        <v>4</v>
      </c>
      <c r="CS3" s="51" t="s">
        <v>4</v>
      </c>
      <c r="CT3" s="51" t="s">
        <v>4</v>
      </c>
      <c r="CU3" s="51" t="s">
        <v>4</v>
      </c>
      <c r="CV3" s="51" t="s">
        <v>4</v>
      </c>
      <c r="CW3" s="51" t="s">
        <v>4</v>
      </c>
      <c r="CX3" s="51" t="s">
        <v>4</v>
      </c>
      <c r="CY3" s="51" t="s">
        <v>4</v>
      </c>
      <c r="CZ3" s="51" t="s">
        <v>4</v>
      </c>
      <c r="DA3" s="51" t="s">
        <v>4</v>
      </c>
      <c r="DB3" s="51" t="s">
        <v>4</v>
      </c>
      <c r="DC3" s="51" t="s">
        <v>4</v>
      </c>
      <c r="DD3" s="51" t="s">
        <v>4</v>
      </c>
      <c r="DE3" s="51" t="s">
        <v>4</v>
      </c>
      <c r="DF3" s="51" t="s">
        <v>4</v>
      </c>
      <c r="DG3" s="51" t="s">
        <v>4</v>
      </c>
      <c r="DH3" s="51" t="s">
        <v>4</v>
      </c>
      <c r="DI3" s="51" t="s">
        <v>4</v>
      </c>
      <c r="DJ3" s="51" t="s">
        <v>4</v>
      </c>
      <c r="DK3" s="51" t="s">
        <v>4</v>
      </c>
      <c r="DL3" s="51" t="s">
        <v>4</v>
      </c>
      <c r="DM3" s="51" t="s">
        <v>4</v>
      </c>
      <c r="DN3" s="51" t="s">
        <v>4</v>
      </c>
      <c r="DO3" s="51" t="s">
        <v>4</v>
      </c>
      <c r="DP3" s="51" t="s">
        <v>4</v>
      </c>
      <c r="DQ3" s="51" t="s">
        <v>4</v>
      </c>
      <c r="DR3" s="51" t="s">
        <v>4</v>
      </c>
      <c r="DS3" s="51" t="s">
        <v>4</v>
      </c>
      <c r="DT3" s="51" t="s">
        <v>4</v>
      </c>
      <c r="DU3" s="51" t="s">
        <v>4</v>
      </c>
      <c r="DV3" s="51" t="s">
        <v>4</v>
      </c>
      <c r="DW3" s="51" t="s">
        <v>4</v>
      </c>
      <c r="DX3" s="51" t="s">
        <v>4</v>
      </c>
      <c r="DY3" s="51" t="s">
        <v>4</v>
      </c>
      <c r="DZ3" s="51" t="s">
        <v>4</v>
      </c>
      <c r="EA3" s="51" t="s">
        <v>4</v>
      </c>
      <c r="EB3" s="51" t="s">
        <v>4</v>
      </c>
      <c r="EC3" s="51" t="s">
        <v>4</v>
      </c>
      <c r="ED3" s="51" t="s">
        <v>4</v>
      </c>
      <c r="EE3" s="51" t="s">
        <v>4</v>
      </c>
      <c r="EF3" s="51" t="s">
        <v>4</v>
      </c>
      <c r="EG3" s="51" t="s">
        <v>4</v>
      </c>
      <c r="EH3" s="51" t="s">
        <v>4</v>
      </c>
      <c r="EI3" s="51" t="s">
        <v>4</v>
      </c>
      <c r="EJ3" s="51" t="s">
        <v>4</v>
      </c>
      <c r="EK3" s="51" t="s">
        <v>4</v>
      </c>
      <c r="EL3" s="51" t="s">
        <v>4</v>
      </c>
      <c r="EM3" s="51" t="s">
        <v>4</v>
      </c>
      <c r="EN3" s="51" t="s">
        <v>4</v>
      </c>
      <c r="EO3" s="51" t="s">
        <v>4</v>
      </c>
      <c r="EP3" s="51" t="s">
        <v>4</v>
      </c>
      <c r="EQ3" s="51" t="s">
        <v>4</v>
      </c>
      <c r="ER3" s="51" t="s">
        <v>4</v>
      </c>
      <c r="ES3" s="51" t="s">
        <v>4</v>
      </c>
      <c r="ET3" s="51" t="s">
        <v>4</v>
      </c>
      <c r="EU3" s="51" t="s">
        <v>4</v>
      </c>
      <c r="EV3" s="51" t="s">
        <v>4</v>
      </c>
      <c r="EW3" s="51" t="s">
        <v>4</v>
      </c>
      <c r="EX3" s="51" t="s">
        <v>4</v>
      </c>
      <c r="EY3" s="51" t="s">
        <v>4</v>
      </c>
      <c r="EZ3" s="51" t="s">
        <v>4</v>
      </c>
      <c r="FA3" s="51" t="s">
        <v>4</v>
      </c>
      <c r="FB3" s="51" t="s">
        <v>4</v>
      </c>
      <c r="FC3" s="51" t="s">
        <v>4</v>
      </c>
      <c r="FD3" s="51" t="s">
        <v>4</v>
      </c>
      <c r="FE3" s="51" t="s">
        <v>4</v>
      </c>
      <c r="FF3" s="51" t="s">
        <v>4</v>
      </c>
      <c r="FG3" s="51" t="s">
        <v>4</v>
      </c>
      <c r="FH3" s="51" t="s">
        <v>4</v>
      </c>
      <c r="FI3" s="51" t="s">
        <v>4</v>
      </c>
      <c r="FJ3" s="51" t="s">
        <v>4</v>
      </c>
      <c r="FK3" s="51" t="s">
        <v>4</v>
      </c>
      <c r="FL3" s="51" t="s">
        <v>4</v>
      </c>
      <c r="FM3" s="51" t="s">
        <v>4</v>
      </c>
      <c r="FN3" s="51" t="s">
        <v>4</v>
      </c>
      <c r="FO3" s="51" t="s">
        <v>4</v>
      </c>
      <c r="FP3" s="51" t="s">
        <v>4</v>
      </c>
      <c r="FQ3" s="51" t="s">
        <v>4</v>
      </c>
      <c r="FR3" s="51" t="s">
        <v>4</v>
      </c>
      <c r="FS3" s="51" t="s">
        <v>4</v>
      </c>
      <c r="FT3" s="51" t="s">
        <v>4</v>
      </c>
      <c r="FU3" s="51" t="s">
        <v>4</v>
      </c>
      <c r="FV3" s="51" t="s">
        <v>4</v>
      </c>
      <c r="FW3" s="51" t="s">
        <v>4</v>
      </c>
      <c r="FX3" s="51" t="s">
        <v>4</v>
      </c>
      <c r="FY3" s="51" t="s">
        <v>4</v>
      </c>
      <c r="FZ3" s="51" t="s">
        <v>4</v>
      </c>
      <c r="GA3" s="51" t="s">
        <v>4</v>
      </c>
      <c r="GB3" s="51" t="s">
        <v>4</v>
      </c>
      <c r="GC3" s="51" t="s">
        <v>4</v>
      </c>
      <c r="GD3" s="51" t="s">
        <v>4</v>
      </c>
      <c r="GE3" s="51" t="s">
        <v>4</v>
      </c>
      <c r="GF3" s="51" t="s">
        <v>4</v>
      </c>
      <c r="GG3" s="51" t="s">
        <v>4</v>
      </c>
      <c r="GH3" s="51" t="s">
        <v>4</v>
      </c>
      <c r="GI3" s="51" t="s">
        <v>4</v>
      </c>
      <c r="GJ3" s="51" t="s">
        <v>4</v>
      </c>
      <c r="GK3" s="51" t="s">
        <v>4</v>
      </c>
      <c r="GL3" s="51" t="s">
        <v>4</v>
      </c>
      <c r="GM3" s="51" t="s">
        <v>4</v>
      </c>
      <c r="GN3" s="51" t="s">
        <v>4</v>
      </c>
      <c r="GO3" s="51" t="s">
        <v>4</v>
      </c>
      <c r="GP3" s="51" t="s">
        <v>4</v>
      </c>
      <c r="GQ3" s="51" t="s">
        <v>4</v>
      </c>
      <c r="GR3" s="51" t="s">
        <v>4</v>
      </c>
      <c r="GS3" s="51" t="s">
        <v>4</v>
      </c>
      <c r="GT3" s="51" t="s">
        <v>4</v>
      </c>
      <c r="GU3" s="51" t="s">
        <v>4</v>
      </c>
      <c r="GV3" s="51" t="s">
        <v>4</v>
      </c>
      <c r="GW3" s="51" t="s">
        <v>4</v>
      </c>
      <c r="GX3" s="51" t="s">
        <v>4</v>
      </c>
      <c r="GY3" s="51" t="s">
        <v>4</v>
      </c>
      <c r="GZ3" s="51" t="s">
        <v>4</v>
      </c>
      <c r="HA3" s="51" t="s">
        <v>4</v>
      </c>
      <c r="HB3" s="51" t="s">
        <v>4</v>
      </c>
      <c r="HC3" s="51" t="s">
        <v>4</v>
      </c>
      <c r="HD3" s="51" t="s">
        <v>4</v>
      </c>
      <c r="HE3" s="51" t="s">
        <v>4</v>
      </c>
      <c r="HF3" s="51" t="s">
        <v>4</v>
      </c>
      <c r="HG3" s="51" t="s">
        <v>4</v>
      </c>
      <c r="HH3" s="51" t="s">
        <v>4</v>
      </c>
      <c r="HI3" s="51" t="s">
        <v>4</v>
      </c>
      <c r="HJ3" s="51" t="s">
        <v>4</v>
      </c>
      <c r="HK3" s="51" t="s">
        <v>4</v>
      </c>
      <c r="HL3" s="51" t="s">
        <v>4</v>
      </c>
      <c r="HM3" s="51" t="s">
        <v>4</v>
      </c>
      <c r="HN3" s="51" t="s">
        <v>4</v>
      </c>
      <c r="HO3" s="51" t="s">
        <v>4</v>
      </c>
      <c r="HP3" s="51" t="s">
        <v>4</v>
      </c>
      <c r="HQ3" s="51" t="s">
        <v>4</v>
      </c>
      <c r="HR3" s="51" t="s">
        <v>4</v>
      </c>
      <c r="HS3" s="51" t="s">
        <v>4</v>
      </c>
      <c r="HT3" s="51" t="s">
        <v>4</v>
      </c>
      <c r="HU3" s="51" t="s">
        <v>4</v>
      </c>
      <c r="HV3" s="51" t="s">
        <v>4</v>
      </c>
      <c r="HW3" s="51" t="s">
        <v>4</v>
      </c>
      <c r="HX3" s="51" t="s">
        <v>4</v>
      </c>
      <c r="HY3" s="51" t="s">
        <v>4</v>
      </c>
      <c r="HZ3" s="51" t="s">
        <v>4</v>
      </c>
      <c r="IA3" s="51" t="s">
        <v>4</v>
      </c>
      <c r="IB3" s="51" t="s">
        <v>4</v>
      </c>
      <c r="IC3" s="51" t="s">
        <v>4</v>
      </c>
      <c r="ID3" s="51" t="s">
        <v>4</v>
      </c>
      <c r="IE3" s="51" t="s">
        <v>4</v>
      </c>
      <c r="IF3" s="51" t="s">
        <v>4</v>
      </c>
      <c r="IG3" s="51" t="s">
        <v>4</v>
      </c>
      <c r="IH3" s="51" t="s">
        <v>4</v>
      </c>
      <c r="II3" s="51" t="s">
        <v>4</v>
      </c>
      <c r="IJ3" s="51" t="s">
        <v>4</v>
      </c>
      <c r="IK3" s="51" t="s">
        <v>4</v>
      </c>
      <c r="IL3" s="51" t="s">
        <v>4</v>
      </c>
      <c r="IM3" s="51" t="s">
        <v>4</v>
      </c>
      <c r="IN3" s="51" t="s">
        <v>4</v>
      </c>
      <c r="IO3" s="51" t="s">
        <v>4</v>
      </c>
      <c r="IP3" s="51" t="s">
        <v>4</v>
      </c>
      <c r="IQ3" s="51" t="s">
        <v>4</v>
      </c>
      <c r="IR3" s="51" t="s">
        <v>4</v>
      </c>
      <c r="IS3" s="51" t="s">
        <v>4</v>
      </c>
      <c r="IT3" s="51" t="s">
        <v>4</v>
      </c>
      <c r="IU3" s="51" t="s">
        <v>4</v>
      </c>
      <c r="IV3" s="51" t="s">
        <v>4</v>
      </c>
    </row>
    <row r="4" spans="1:256" ht="15.75" x14ac:dyDescent="0.25">
      <c r="A4" s="231" t="s">
        <v>207</v>
      </c>
    </row>
    <row r="5" spans="1:256" ht="55.5" customHeight="1" x14ac:dyDescent="0.25">
      <c r="A5" s="48" t="s">
        <v>208</v>
      </c>
    </row>
    <row r="6" spans="1:256" ht="32.25" customHeight="1" x14ac:dyDescent="0.25">
      <c r="A6" s="44" t="s">
        <v>209</v>
      </c>
    </row>
    <row r="7" spans="1:256" ht="26.25" customHeight="1" x14ac:dyDescent="0.25">
      <c r="A7" s="228" t="s">
        <v>210</v>
      </c>
    </row>
    <row r="8" spans="1:256" ht="15.75" x14ac:dyDescent="0.25">
      <c r="A8" s="228"/>
    </row>
    <row r="9" spans="1:256" ht="15.75" x14ac:dyDescent="0.25">
      <c r="A9" s="228" t="s">
        <v>211</v>
      </c>
    </row>
    <row r="10" spans="1:256" ht="15.75" x14ac:dyDescent="0.25">
      <c r="A10" s="230"/>
    </row>
    <row r="11" spans="1:256" ht="15.75" x14ac:dyDescent="0.25">
      <c r="A11" s="229" t="s">
        <v>212</v>
      </c>
    </row>
    <row r="12" spans="1:256" ht="15.75" x14ac:dyDescent="0.25">
      <c r="A12" s="228" t="s">
        <v>213</v>
      </c>
    </row>
    <row r="13" spans="1:256" ht="15.75" x14ac:dyDescent="0.25">
      <c r="A13" s="228" t="s">
        <v>214</v>
      </c>
    </row>
    <row r="14" spans="1:256" ht="15.75" x14ac:dyDescent="0.25">
      <c r="A14" s="228" t="s">
        <v>215</v>
      </c>
    </row>
    <row r="15" spans="1:256" ht="15.75" x14ac:dyDescent="0.25">
      <c r="A15" s="228" t="s">
        <v>216</v>
      </c>
    </row>
    <row r="16" spans="1:256" ht="15.75" x14ac:dyDescent="0.25">
      <c r="A16" s="228" t="s">
        <v>217</v>
      </c>
    </row>
    <row r="17" spans="1:1" ht="15.75" x14ac:dyDescent="0.25">
      <c r="A17" s="228" t="s">
        <v>218</v>
      </c>
    </row>
    <row r="18" spans="1:1" ht="15.75" x14ac:dyDescent="0.25">
      <c r="A18" s="228" t="s">
        <v>219</v>
      </c>
    </row>
    <row r="19" spans="1:1" ht="15.75" x14ac:dyDescent="0.25">
      <c r="A19" s="228" t="s">
        <v>220</v>
      </c>
    </row>
    <row r="20" spans="1:1" ht="15.75" x14ac:dyDescent="0.25">
      <c r="A20" s="230"/>
    </row>
    <row r="21" spans="1:1" ht="15.75" x14ac:dyDescent="0.25">
      <c r="A21" s="229" t="s">
        <v>221</v>
      </c>
    </row>
    <row r="22" spans="1:1" ht="15.75" x14ac:dyDescent="0.25">
      <c r="A22" s="228" t="s">
        <v>222</v>
      </c>
    </row>
    <row r="23" spans="1:1" ht="15.75" x14ac:dyDescent="0.25">
      <c r="A23" s="228" t="s">
        <v>223</v>
      </c>
    </row>
    <row r="24" spans="1:1" ht="15.75" x14ac:dyDescent="0.25">
      <c r="A24" s="228" t="s">
        <v>224</v>
      </c>
    </row>
    <row r="25" spans="1:1" ht="16.5" thickBot="1" x14ac:dyDescent="0.3">
      <c r="A25" s="227" t="s">
        <v>225</v>
      </c>
    </row>
    <row r="26" spans="1:1" ht="16.5" thickBot="1" x14ac:dyDescent="0.3">
      <c r="A26" s="226"/>
    </row>
    <row r="27" spans="1:1" ht="15.75" x14ac:dyDescent="0.25">
      <c r="A27" s="225" t="s">
        <v>226</v>
      </c>
    </row>
    <row r="28" spans="1:1" ht="49.5" customHeight="1" thickBot="1" x14ac:dyDescent="0.3">
      <c r="A28" s="67" t="s">
        <v>227</v>
      </c>
    </row>
    <row r="29" spans="1:1" ht="15.75" x14ac:dyDescent="0.25">
      <c r="A29" s="224" t="s">
        <v>228</v>
      </c>
    </row>
    <row r="30" spans="1:1" ht="31.5" x14ac:dyDescent="0.25">
      <c r="A30" s="223" t="s">
        <v>229</v>
      </c>
    </row>
    <row r="31" spans="1:1" ht="47.25" x14ac:dyDescent="0.25">
      <c r="A31" s="223" t="s">
        <v>230</v>
      </c>
    </row>
    <row r="32" spans="1:1" ht="15.75" x14ac:dyDescent="0.25">
      <c r="A32" s="223" t="s">
        <v>231</v>
      </c>
    </row>
    <row r="33" spans="1:1" ht="31.5" x14ac:dyDescent="0.25">
      <c r="A33" s="223" t="s">
        <v>232</v>
      </c>
    </row>
    <row r="34" spans="1:1" ht="47.25" x14ac:dyDescent="0.25">
      <c r="A34" s="223" t="s">
        <v>233</v>
      </c>
    </row>
    <row r="35" spans="1:1" ht="15.75" x14ac:dyDescent="0.25">
      <c r="A35" s="223" t="s">
        <v>234</v>
      </c>
    </row>
    <row r="36" spans="1:1" ht="15.75" x14ac:dyDescent="0.25">
      <c r="A36" s="223" t="s">
        <v>235</v>
      </c>
    </row>
    <row r="37" spans="1:1" ht="15.75" x14ac:dyDescent="0.25">
      <c r="A37" s="223" t="s">
        <v>236</v>
      </c>
    </row>
    <row r="38" spans="1:1" ht="15.75" x14ac:dyDescent="0.25">
      <c r="A38" s="223" t="s">
        <v>237</v>
      </c>
    </row>
    <row r="39" spans="1:1" ht="15.75" x14ac:dyDescent="0.25">
      <c r="A39" s="222" t="s">
        <v>238</v>
      </c>
    </row>
    <row r="40" spans="1:1" ht="15.75" x14ac:dyDescent="0.25">
      <c r="A40" s="222" t="s">
        <v>239</v>
      </c>
    </row>
    <row r="41" spans="1:1" ht="15.75" x14ac:dyDescent="0.25">
      <c r="A41" s="222" t="s">
        <v>240</v>
      </c>
    </row>
    <row r="42" spans="1:1" ht="15.75" x14ac:dyDescent="0.25">
      <c r="A42" s="222" t="s">
        <v>241</v>
      </c>
    </row>
    <row r="43" spans="1:1" ht="16.5" thickBot="1" x14ac:dyDescent="0.3">
      <c r="A43" s="221" t="s">
        <v>242</v>
      </c>
    </row>
    <row r="44" spans="1:1" ht="16.5" thickBot="1" x14ac:dyDescent="0.3">
      <c r="A44" s="209"/>
    </row>
    <row r="45" spans="1:1" ht="15.75" x14ac:dyDescent="0.25">
      <c r="A45" s="235" t="s">
        <v>243</v>
      </c>
    </row>
    <row r="46" spans="1:1" ht="15.75" x14ac:dyDescent="0.25">
      <c r="A46" s="236"/>
    </row>
    <row r="47" spans="1:1" ht="15.75" x14ac:dyDescent="0.25">
      <c r="A47" s="236" t="s">
        <v>244</v>
      </c>
    </row>
    <row r="48" spans="1:1" ht="31.5" x14ac:dyDescent="0.25">
      <c r="A48" s="236" t="s">
        <v>245</v>
      </c>
    </row>
    <row r="49" spans="1:1" ht="15.75" x14ac:dyDescent="0.25">
      <c r="A49" s="236"/>
    </row>
    <row r="50" spans="1:1" ht="47.25" x14ac:dyDescent="0.25">
      <c r="A50" s="236" t="s">
        <v>246</v>
      </c>
    </row>
    <row r="51" spans="1:1" ht="15.75" x14ac:dyDescent="0.25">
      <c r="A51" s="236" t="s">
        <v>247</v>
      </c>
    </row>
    <row r="52" spans="1:1" ht="15.75" x14ac:dyDescent="0.25">
      <c r="A52" s="237" t="s">
        <v>248</v>
      </c>
    </row>
    <row r="53" spans="1:1" ht="15.75" x14ac:dyDescent="0.25">
      <c r="A53" s="237" t="s">
        <v>249</v>
      </c>
    </row>
    <row r="54" spans="1:1" ht="15.75" x14ac:dyDescent="0.25">
      <c r="A54" s="237" t="s">
        <v>250</v>
      </c>
    </row>
    <row r="55" spans="1:1" ht="15.75" x14ac:dyDescent="0.25">
      <c r="A55" s="237" t="s">
        <v>251</v>
      </c>
    </row>
    <row r="56" spans="1:1" ht="16.5" thickBot="1" x14ac:dyDescent="0.3">
      <c r="A56" s="238" t="s">
        <v>252</v>
      </c>
    </row>
    <row r="57" spans="1:1" ht="16.5" thickBot="1" x14ac:dyDescent="0.3">
      <c r="A57" s="209"/>
    </row>
    <row r="58" spans="1:1" ht="15.75" x14ac:dyDescent="0.25">
      <c r="A58" s="220" t="s">
        <v>253</v>
      </c>
    </row>
    <row r="59" spans="1:1" ht="15.75" x14ac:dyDescent="0.25">
      <c r="A59" s="219" t="s">
        <v>254</v>
      </c>
    </row>
    <row r="60" spans="1:1" ht="15.75" x14ac:dyDescent="0.25">
      <c r="A60" s="219"/>
    </row>
    <row r="61" spans="1:1" ht="47.25" x14ac:dyDescent="0.25">
      <c r="A61" s="239" t="s">
        <v>255</v>
      </c>
    </row>
    <row r="62" spans="1:1" ht="20.25" customHeight="1" x14ac:dyDescent="0.25">
      <c r="A62" s="219" t="s">
        <v>256</v>
      </c>
    </row>
    <row r="63" spans="1:1" ht="15.75" x14ac:dyDescent="0.25">
      <c r="A63" s="219" t="s">
        <v>257</v>
      </c>
    </row>
    <row r="64" spans="1:1" ht="16.5" thickBot="1" x14ac:dyDescent="0.3">
      <c r="A64" s="240" t="s">
        <v>258</v>
      </c>
    </row>
    <row r="65" spans="1:1" ht="16.5" thickBot="1" x14ac:dyDescent="0.3">
      <c r="A65" s="209"/>
    </row>
    <row r="66" spans="1:1" ht="15.75" x14ac:dyDescent="0.25">
      <c r="A66" s="218" t="s">
        <v>259</v>
      </c>
    </row>
    <row r="67" spans="1:1" ht="15.75" x14ac:dyDescent="0.25">
      <c r="A67" s="217" t="s">
        <v>260</v>
      </c>
    </row>
    <row r="68" spans="1:1" ht="15.75" x14ac:dyDescent="0.25">
      <c r="A68" s="217"/>
    </row>
    <row r="69" spans="1:1" ht="15.75" x14ac:dyDescent="0.25">
      <c r="A69" s="217" t="s">
        <v>261</v>
      </c>
    </row>
    <row r="70" spans="1:1" ht="31.5" x14ac:dyDescent="0.25">
      <c r="A70" s="217" t="s">
        <v>262</v>
      </c>
    </row>
    <row r="71" spans="1:1" ht="31.5" x14ac:dyDescent="0.25">
      <c r="A71" s="217" t="s">
        <v>263</v>
      </c>
    </row>
    <row r="72" spans="1:1" ht="15.75" x14ac:dyDescent="0.25">
      <c r="A72" s="217" t="s">
        <v>264</v>
      </c>
    </row>
    <row r="73" spans="1:1" ht="15.75" x14ac:dyDescent="0.25">
      <c r="A73" s="217" t="s">
        <v>265</v>
      </c>
    </row>
    <row r="74" spans="1:1" ht="47.25" x14ac:dyDescent="0.25">
      <c r="A74" s="217" t="s">
        <v>266</v>
      </c>
    </row>
    <row r="75" spans="1:1" ht="31.5" x14ac:dyDescent="0.25">
      <c r="A75" s="217" t="s">
        <v>267</v>
      </c>
    </row>
    <row r="76" spans="1:1" ht="31.5" x14ac:dyDescent="0.25">
      <c r="A76" s="217" t="s">
        <v>268</v>
      </c>
    </row>
    <row r="77" spans="1:1" ht="31.5" x14ac:dyDescent="0.25">
      <c r="A77" s="217" t="s">
        <v>269</v>
      </c>
    </row>
    <row r="78" spans="1:1" ht="24" customHeight="1" x14ac:dyDescent="0.25">
      <c r="A78" s="216" t="s">
        <v>270</v>
      </c>
    </row>
    <row r="79" spans="1:1" ht="19.5" customHeight="1" x14ac:dyDescent="0.25">
      <c r="A79" s="216" t="s">
        <v>271</v>
      </c>
    </row>
    <row r="80" spans="1:1" ht="15.75" x14ac:dyDescent="0.25">
      <c r="A80" s="216" t="s">
        <v>272</v>
      </c>
    </row>
    <row r="81" spans="1:1" ht="16.5" thickBot="1" x14ac:dyDescent="0.3">
      <c r="A81" s="215" t="s">
        <v>273</v>
      </c>
    </row>
    <row r="82" spans="1:1" ht="16.5" thickBot="1" x14ac:dyDescent="0.3">
      <c r="A82" s="214"/>
    </row>
    <row r="83" spans="1:1" ht="15.75" x14ac:dyDescent="0.25">
      <c r="A83" s="213" t="s">
        <v>274</v>
      </c>
    </row>
    <row r="84" spans="1:1" ht="15.75" x14ac:dyDescent="0.25">
      <c r="A84" s="212" t="s">
        <v>275</v>
      </c>
    </row>
    <row r="85" spans="1:1" ht="15.75" x14ac:dyDescent="0.25">
      <c r="A85" s="212"/>
    </row>
    <row r="86" spans="1:1" ht="31.5" x14ac:dyDescent="0.25">
      <c r="A86" s="212" t="s">
        <v>276</v>
      </c>
    </row>
    <row r="87" spans="1:1" ht="15.75" x14ac:dyDescent="0.25">
      <c r="A87" s="212"/>
    </row>
    <row r="88" spans="1:1" ht="31.5" x14ac:dyDescent="0.25">
      <c r="A88" s="212" t="s">
        <v>277</v>
      </c>
    </row>
    <row r="89" spans="1:1" s="210" customFormat="1" ht="15.75" x14ac:dyDescent="0.25">
      <c r="A89" s="212" t="s">
        <v>278</v>
      </c>
    </row>
    <row r="90" spans="1:1" s="210" customFormat="1" ht="15.75" x14ac:dyDescent="0.25">
      <c r="A90" s="212"/>
    </row>
    <row r="91" spans="1:1" s="210" customFormat="1" ht="47.25" x14ac:dyDescent="0.25">
      <c r="A91" s="212" t="s">
        <v>279</v>
      </c>
    </row>
    <row r="92" spans="1:1" s="210" customFormat="1" ht="15.75" x14ac:dyDescent="0.25">
      <c r="A92" s="211" t="s">
        <v>280</v>
      </c>
    </row>
    <row r="93" spans="1:1" s="210" customFormat="1" ht="15.75" x14ac:dyDescent="0.25">
      <c r="A93" s="211" t="s">
        <v>281</v>
      </c>
    </row>
    <row r="94" spans="1:1" s="210" customFormat="1" ht="15.75" x14ac:dyDescent="0.25">
      <c r="A94" s="211" t="s">
        <v>282</v>
      </c>
    </row>
    <row r="95" spans="1:1" s="210" customFormat="1" ht="16.5" thickBot="1" x14ac:dyDescent="0.3">
      <c r="A95" s="355" t="s">
        <v>283</v>
      </c>
    </row>
    <row r="96" spans="1:1" s="210" customFormat="1" ht="16.5" thickBot="1" x14ac:dyDescent="0.3">
      <c r="A96" s="60"/>
    </row>
    <row r="97" spans="1:1" s="210" customFormat="1" ht="15.75" x14ac:dyDescent="0.25">
      <c r="A97" s="220" t="s">
        <v>284</v>
      </c>
    </row>
    <row r="98" spans="1:1" s="210" customFormat="1" ht="47.25" x14ac:dyDescent="0.25">
      <c r="A98" s="219" t="s">
        <v>285</v>
      </c>
    </row>
    <row r="99" spans="1:1" s="210" customFormat="1" ht="15.75" x14ac:dyDescent="0.25">
      <c r="A99" s="219"/>
    </row>
    <row r="100" spans="1:1" s="210" customFormat="1" ht="31.5" x14ac:dyDescent="0.25">
      <c r="A100" s="219" t="s">
        <v>286</v>
      </c>
    </row>
    <row r="101" spans="1:1" s="210" customFormat="1" ht="16.5" thickBot="1" x14ac:dyDescent="0.3">
      <c r="A101" s="240"/>
    </row>
    <row r="102" spans="1:1" s="210" customFormat="1" ht="16.5" thickBot="1" x14ac:dyDescent="0.3">
      <c r="A102" s="209"/>
    </row>
    <row r="103" spans="1:1" s="210" customFormat="1" ht="15.75" x14ac:dyDescent="0.25">
      <c r="A103" s="208" t="s">
        <v>287</v>
      </c>
    </row>
    <row r="104" spans="1:1" s="210" customFormat="1" ht="15.75" x14ac:dyDescent="0.25">
      <c r="A104" s="207" t="s">
        <v>288</v>
      </c>
    </row>
    <row r="105" spans="1:1" s="210" customFormat="1" ht="15.75" x14ac:dyDescent="0.25">
      <c r="A105" s="207"/>
    </row>
    <row r="106" spans="1:1" s="210" customFormat="1" ht="47.25" x14ac:dyDescent="0.25">
      <c r="A106" s="207" t="s">
        <v>289</v>
      </c>
    </row>
    <row r="107" spans="1:1" s="210" customFormat="1" ht="15.75" x14ac:dyDescent="0.25">
      <c r="A107" s="207"/>
    </row>
    <row r="108" spans="1:1" s="210" customFormat="1" ht="47.25" x14ac:dyDescent="0.25">
      <c r="A108" s="207" t="s">
        <v>290</v>
      </c>
    </row>
    <row r="109" spans="1:1" s="210" customFormat="1" ht="15.75" x14ac:dyDescent="0.25">
      <c r="A109" s="207"/>
    </row>
    <row r="110" spans="1:1" ht="15.75" x14ac:dyDescent="0.25">
      <c r="A110" s="207" t="s">
        <v>291</v>
      </c>
    </row>
    <row r="111" spans="1:1" ht="15.75" x14ac:dyDescent="0.25">
      <c r="A111" s="206"/>
    </row>
    <row r="112" spans="1:1" ht="16.5" thickBot="1" x14ac:dyDescent="0.3">
      <c r="A112" s="205" t="s">
        <v>292</v>
      </c>
    </row>
    <row r="113" customFormat="1" x14ac:dyDescent="0.25"/>
    <row r="114" customFormat="1" ht="36" customHeight="1" x14ac:dyDescent="0.25"/>
    <row r="115" customFormat="1" ht="13.5" customHeight="1" x14ac:dyDescent="0.25"/>
    <row r="116" customFormat="1" ht="50.25" customHeight="1" x14ac:dyDescent="0.25"/>
    <row r="117" customFormat="1" x14ac:dyDescent="0.25"/>
    <row r="118" customFormat="1" x14ac:dyDescent="0.25"/>
    <row r="119" customFormat="1" x14ac:dyDescent="0.25"/>
    <row r="120" customFormat="1" x14ac:dyDescent="0.25"/>
    <row r="121" customFormat="1" x14ac:dyDescent="0.25"/>
  </sheetData>
  <sheetProtection algorithmName="SHA-512" hashValue="zMyV0G9c0vNdG65x1SqAEfKMGCsz1Il0VwYsKMpObeilJ/P/SiCZEiM8MEstXCDAe1o0ShI/ttn6LX2/O1C1sw==" saltValue="LNsklcT5n6Jw8iGAOqPY0A==" spinCount="100000" sheet="1"/>
  <hyperlinks>
    <hyperlink ref="A29" location="'Simplified Nutrient Assessment'!B7" display="Fruit " xr:uid="{00000000-0004-0000-0C00-000001000000}"/>
    <hyperlink ref="A45" location="'Simplified Nutrient Assessment'!B15" display="Milk " xr:uid="{00000000-0004-0000-0C00-000002000000}"/>
    <hyperlink ref="A58" location="'Simplified Nutrient Assessment'!G22" display="Non-Starchy and Starchy Vegetables" xr:uid="{00000000-0004-0000-0C00-000003000000}"/>
    <hyperlink ref="A83" location="'Simplified Nutrient Assessment'!Y3" display="Other Items Nutrient Assessment" xr:uid="{00000000-0004-0000-0C00-000004000000}"/>
    <hyperlink ref="A27" location="'Simplified Nutrient Assessment'!B3" display="Fruit, Milk, and Non-starchy and Starchy Vegetable Nutrient Assessment" xr:uid="{00000000-0004-0000-0C00-000005000000}"/>
    <hyperlink ref="A66" location="'Simplified Nutrient Assessment'!O3" display="Grains and Meats/Meat Alternates Simplified Nutrient Data Entry" xr:uid="{00000000-0004-0000-0C00-000006000000}"/>
    <hyperlink ref="A103" location="'Simplified Nutrient Assessment'!Q59" display="Simplified Nutrient Assessment (results)" xr:uid="{00000000-0004-0000-0C00-000007000000}"/>
    <hyperlink ref="A97" location="'Simplified Nutrient Assessment'!B42" display="Sodium Portion of Simplified Nutrient Assessment" xr:uid="{00000000-0004-0000-0C00-000008000000}"/>
  </hyperlinks>
  <pageMargins left="0.7" right="0.7" top="0.96979166666666672" bottom="0.75" header="0.3" footer="0.3"/>
  <pageSetup scale="70" orientation="portrait" r:id="rId1"/>
  <headerFooter>
    <oddHeader>&amp;L&amp;G</oddHeader>
    <oddFooter>Page &amp;P</oddFooter>
  </headerFooter>
  <rowBreaks count="1" manualBreakCount="1">
    <brk id="43" max="16383" man="1"/>
  </rowBreaks>
  <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W105"/>
  <sheetViews>
    <sheetView showGridLines="0" zoomScaleNormal="100" workbookViewId="0">
      <pane ySplit="6" topLeftCell="A7" activePane="bottomLeft" state="frozen"/>
      <selection sqref="A1:AC1"/>
      <selection pane="bottomLeft" activeCell="B4" sqref="B4:K6"/>
    </sheetView>
  </sheetViews>
  <sheetFormatPr defaultColWidth="9.140625" defaultRowHeight="15" x14ac:dyDescent="0.25"/>
  <cols>
    <col min="1" max="1" width="3" customWidth="1"/>
    <col min="2" max="2" width="13.5703125" customWidth="1"/>
    <col min="3" max="6" width="20" hidden="1" customWidth="1"/>
    <col min="7" max="7" width="26.42578125" customWidth="1"/>
    <col min="8" max="8" width="24.140625" customWidth="1"/>
    <col min="9" max="9" width="5.42578125" hidden="1" customWidth="1"/>
    <col min="10" max="10" width="14.140625" hidden="1" customWidth="1"/>
    <col min="11" max="11" width="26.85546875" customWidth="1"/>
    <col min="12" max="12" width="9.140625" hidden="1" customWidth="1"/>
    <col min="13" max="13" width="4.140625" hidden="1" customWidth="1"/>
    <col min="14" max="14" width="5.5703125" customWidth="1"/>
    <col min="15" max="15" width="55.85546875" customWidth="1"/>
    <col min="16" max="16" width="32.5703125" customWidth="1"/>
    <col min="17" max="17" width="15.42578125" customWidth="1"/>
    <col min="18" max="19" width="14.140625" customWidth="1"/>
    <col min="20" max="20" width="17" customWidth="1"/>
    <col min="21" max="21" width="8.140625" hidden="1" customWidth="1"/>
    <col min="22" max="23" width="4.140625" hidden="1" customWidth="1"/>
    <col min="24" max="24" width="1.5703125" customWidth="1"/>
    <col min="25" max="25" width="42.140625" customWidth="1"/>
    <col min="26" max="26" width="16.140625" customWidth="1"/>
    <col min="27" max="28" width="13.5703125" customWidth="1"/>
    <col min="29" max="29" width="17.5703125" customWidth="1"/>
    <col min="30" max="32" width="9.140625" hidden="1" customWidth="1"/>
    <col min="33" max="33" width="3" customWidth="1"/>
    <col min="37" max="37" width="13.5703125" customWidth="1"/>
    <col min="38" max="38" width="9.140625" hidden="1" customWidth="1"/>
    <col min="39" max="39" width="6.5703125" hidden="1" customWidth="1"/>
    <col min="41" max="41" width="5.85546875" customWidth="1"/>
    <col min="42" max="42" width="3.42578125" customWidth="1"/>
    <col min="45" max="45" width="8.140625" customWidth="1"/>
    <col min="46" max="46" width="9.140625" hidden="1" customWidth="1"/>
    <col min="47" max="47" width="8.140625" hidden="1" customWidth="1"/>
    <col min="48" max="48" width="11.42578125" customWidth="1"/>
    <col min="49" max="49" width="7.140625" customWidth="1"/>
  </cols>
  <sheetData>
    <row r="1" spans="1:49" ht="23.25" customHeight="1" thickBot="1" x14ac:dyDescent="0.3">
      <c r="A1" s="554" t="s">
        <v>293</v>
      </c>
      <c r="B1" s="555"/>
      <c r="C1" s="555"/>
      <c r="D1" s="555"/>
      <c r="E1" s="555"/>
      <c r="F1" s="555"/>
      <c r="G1" s="555"/>
      <c r="H1" s="555"/>
      <c r="I1" s="555"/>
      <c r="J1" s="555"/>
      <c r="K1" s="555"/>
      <c r="L1" s="555"/>
      <c r="M1" s="555"/>
      <c r="N1" s="555"/>
      <c r="O1" s="555"/>
      <c r="P1" s="555"/>
      <c r="Q1" s="555"/>
      <c r="R1" s="555"/>
      <c r="S1" s="555"/>
      <c r="T1" s="555"/>
      <c r="U1" s="555"/>
      <c r="V1" s="555"/>
      <c r="W1" s="555"/>
      <c r="X1" s="555"/>
      <c r="Y1" s="555"/>
      <c r="Z1" s="555"/>
      <c r="AA1" s="555"/>
      <c r="AB1" s="555"/>
      <c r="AC1" s="556"/>
      <c r="AD1" s="101"/>
    </row>
    <row r="2" spans="1:49" ht="54" customHeight="1" thickBot="1" x14ac:dyDescent="0.3">
      <c r="A2" s="557" t="s">
        <v>128</v>
      </c>
      <c r="B2" s="557"/>
      <c r="C2" s="557"/>
      <c r="D2" s="557"/>
      <c r="E2" s="557"/>
      <c r="F2" s="557"/>
      <c r="G2" s="557"/>
      <c r="H2" s="557"/>
      <c r="I2" s="557"/>
      <c r="J2" s="557"/>
      <c r="K2" s="557"/>
      <c r="L2" s="557"/>
      <c r="M2" s="557"/>
      <c r="N2" s="557"/>
      <c r="O2" s="558" t="s">
        <v>294</v>
      </c>
      <c r="P2" s="558"/>
      <c r="Q2" s="558"/>
      <c r="R2" s="558"/>
      <c r="S2" s="371"/>
      <c r="T2" s="167"/>
      <c r="U2" s="167"/>
      <c r="V2" s="167"/>
      <c r="W2" s="167"/>
      <c r="X2" s="167"/>
      <c r="Y2" s="559" t="s">
        <v>295</v>
      </c>
      <c r="Z2" s="559"/>
      <c r="AA2" s="558" t="s">
        <v>296</v>
      </c>
      <c r="AB2" s="558"/>
      <c r="AC2" s="558"/>
      <c r="AD2" s="560"/>
    </row>
    <row r="3" spans="1:49" ht="24.75" customHeight="1" thickBot="1" x14ac:dyDescent="0.3">
      <c r="B3" s="561" t="s">
        <v>297</v>
      </c>
      <c r="C3" s="562"/>
      <c r="D3" s="562"/>
      <c r="E3" s="562"/>
      <c r="F3" s="562"/>
      <c r="G3" s="562"/>
      <c r="H3" s="562"/>
      <c r="I3" s="562"/>
      <c r="J3" s="562"/>
      <c r="K3" s="563"/>
      <c r="L3" s="102"/>
      <c r="M3" s="102"/>
      <c r="O3" s="561" t="s">
        <v>259</v>
      </c>
      <c r="P3" s="562"/>
      <c r="Q3" s="562"/>
      <c r="R3" s="562"/>
      <c r="S3" s="562"/>
      <c r="T3" s="563"/>
      <c r="U3" s="103"/>
      <c r="V3" s="103"/>
      <c r="W3" s="103"/>
      <c r="Y3" s="561" t="s">
        <v>298</v>
      </c>
      <c r="Z3" s="562"/>
      <c r="AA3" s="562"/>
      <c r="AB3" s="562"/>
      <c r="AC3" s="563"/>
    </row>
    <row r="4" spans="1:49" ht="57.75" customHeight="1" thickBot="1" x14ac:dyDescent="0.3">
      <c r="B4" s="565" t="s">
        <v>299</v>
      </c>
      <c r="C4" s="565"/>
      <c r="D4" s="565"/>
      <c r="E4" s="565"/>
      <c r="F4" s="565"/>
      <c r="G4" s="565"/>
      <c r="H4" s="565"/>
      <c r="I4" s="565"/>
      <c r="J4" s="565"/>
      <c r="K4" s="565"/>
      <c r="L4" s="104"/>
      <c r="M4" s="104"/>
      <c r="O4" s="565" t="s">
        <v>300</v>
      </c>
      <c r="P4" s="565"/>
      <c r="Q4" s="565"/>
      <c r="R4" s="565"/>
      <c r="S4" s="565"/>
      <c r="T4" s="565"/>
      <c r="U4" s="105"/>
      <c r="V4" s="105"/>
      <c r="W4" s="105"/>
      <c r="Y4" s="565" t="s">
        <v>301</v>
      </c>
      <c r="Z4" s="565"/>
      <c r="AA4" s="565"/>
      <c r="AB4" s="565"/>
      <c r="AC4" s="565"/>
    </row>
    <row r="5" spans="1:49" ht="12.75" customHeight="1" thickBot="1" x14ac:dyDescent="0.3">
      <c r="B5" s="605"/>
      <c r="C5" s="605"/>
      <c r="D5" s="605"/>
      <c r="E5" s="605"/>
      <c r="F5" s="605"/>
      <c r="G5" s="605"/>
      <c r="H5" s="605"/>
      <c r="I5" s="605"/>
      <c r="J5" s="605"/>
      <c r="K5" s="605"/>
      <c r="L5" s="104"/>
      <c r="M5" s="104"/>
      <c r="O5" s="106" t="s">
        <v>302</v>
      </c>
      <c r="P5" s="107" t="s">
        <v>303</v>
      </c>
      <c r="Q5" s="107" t="s">
        <v>304</v>
      </c>
      <c r="R5" s="107" t="s">
        <v>305</v>
      </c>
      <c r="S5" s="244" t="s">
        <v>306</v>
      </c>
      <c r="T5" s="108" t="s">
        <v>307</v>
      </c>
      <c r="U5" s="105"/>
      <c r="V5" s="105"/>
      <c r="W5" s="105"/>
      <c r="Y5" s="109" t="s">
        <v>308</v>
      </c>
      <c r="Z5" s="110" t="s">
        <v>309</v>
      </c>
      <c r="AA5" s="110" t="s">
        <v>310</v>
      </c>
      <c r="AB5" s="328" t="s">
        <v>311</v>
      </c>
      <c r="AC5" s="111" t="s">
        <v>312</v>
      </c>
    </row>
    <row r="6" spans="1:49" ht="59.25" customHeight="1" thickBot="1" x14ac:dyDescent="0.3">
      <c r="B6" s="606"/>
      <c r="C6" s="606"/>
      <c r="D6" s="606"/>
      <c r="E6" s="606"/>
      <c r="F6" s="606"/>
      <c r="G6" s="606"/>
      <c r="H6" s="606"/>
      <c r="I6" s="606"/>
      <c r="J6" s="606"/>
      <c r="K6" s="606"/>
      <c r="L6" s="104" t="s">
        <v>313</v>
      </c>
      <c r="M6" s="104" t="s">
        <v>314</v>
      </c>
      <c r="O6" s="112" t="s">
        <v>315</v>
      </c>
      <c r="P6" s="113" t="s">
        <v>316</v>
      </c>
      <c r="Q6" s="114" t="s">
        <v>317</v>
      </c>
      <c r="R6" s="114" t="s">
        <v>318</v>
      </c>
      <c r="S6" s="245" t="s">
        <v>319</v>
      </c>
      <c r="T6" s="115" t="s">
        <v>320</v>
      </c>
      <c r="U6" s="116" t="s">
        <v>321</v>
      </c>
      <c r="V6" s="116" t="s">
        <v>322</v>
      </c>
      <c r="W6" s="116" t="s">
        <v>323</v>
      </c>
      <c r="Y6" s="112" t="s">
        <v>324</v>
      </c>
      <c r="Z6" s="114" t="s">
        <v>317</v>
      </c>
      <c r="AA6" s="114" t="s">
        <v>318</v>
      </c>
      <c r="AB6" s="245" t="s">
        <v>319</v>
      </c>
      <c r="AC6" s="115" t="s">
        <v>325</v>
      </c>
      <c r="AD6" s="116" t="s">
        <v>321</v>
      </c>
      <c r="AE6" s="116" t="s">
        <v>322</v>
      </c>
      <c r="AF6" s="116" t="s">
        <v>323</v>
      </c>
      <c r="AG6" s="325"/>
      <c r="AH6" s="566" t="s">
        <v>326</v>
      </c>
      <c r="AI6" s="567"/>
      <c r="AJ6" s="567"/>
      <c r="AK6" s="567"/>
      <c r="AL6" s="567"/>
      <c r="AM6" s="567"/>
      <c r="AN6" s="567"/>
      <c r="AO6" s="568"/>
      <c r="AQ6" s="569" t="s">
        <v>91</v>
      </c>
      <c r="AR6" s="570"/>
      <c r="AS6" s="570"/>
      <c r="AT6" s="570"/>
      <c r="AU6" s="570"/>
      <c r="AV6" s="570"/>
      <c r="AW6" s="571"/>
    </row>
    <row r="7" spans="1:49" ht="27.75" customHeight="1" thickBot="1" x14ac:dyDescent="0.3">
      <c r="B7" s="575" t="s">
        <v>327</v>
      </c>
      <c r="C7" s="576"/>
      <c r="D7" s="576"/>
      <c r="E7" s="576"/>
      <c r="F7" s="576"/>
      <c r="G7" s="576"/>
      <c r="H7" s="576"/>
      <c r="I7" s="576"/>
      <c r="J7" s="576"/>
      <c r="K7" s="577"/>
      <c r="L7" s="104">
        <f>H8*J14</f>
        <v>0</v>
      </c>
      <c r="M7" s="104">
        <f>E14*H8</f>
        <v>0</v>
      </c>
      <c r="O7" s="117" t="s">
        <v>328</v>
      </c>
      <c r="P7" s="117" t="s">
        <v>329</v>
      </c>
      <c r="Q7" s="118">
        <v>250</v>
      </c>
      <c r="R7" s="118">
        <v>4</v>
      </c>
      <c r="S7" s="118">
        <v>150</v>
      </c>
      <c r="T7" s="118">
        <v>100</v>
      </c>
      <c r="Y7" s="118" t="s">
        <v>330</v>
      </c>
      <c r="Z7" s="118">
        <v>50</v>
      </c>
      <c r="AA7" s="118">
        <v>1</v>
      </c>
      <c r="AB7" s="118"/>
      <c r="AC7" s="118">
        <v>100</v>
      </c>
      <c r="AH7" s="464" t="s">
        <v>331</v>
      </c>
      <c r="AI7" s="578"/>
      <c r="AJ7" s="578"/>
      <c r="AK7" s="578"/>
      <c r="AL7" s="578"/>
      <c r="AM7" s="578"/>
      <c r="AN7" s="578"/>
      <c r="AO7" s="579"/>
      <c r="AQ7" s="572"/>
      <c r="AR7" s="573"/>
      <c r="AS7" s="573"/>
      <c r="AT7" s="573"/>
      <c r="AU7" s="573"/>
      <c r="AV7" s="573"/>
      <c r="AW7" s="574"/>
    </row>
    <row r="8" spans="1:49" ht="47.25" customHeight="1" x14ac:dyDescent="0.25">
      <c r="B8" s="613" t="s">
        <v>332</v>
      </c>
      <c r="C8" s="614"/>
      <c r="D8" s="614"/>
      <c r="E8" s="614"/>
      <c r="F8" s="614"/>
      <c r="G8" s="615"/>
      <c r="H8" s="352"/>
      <c r="I8" s="373"/>
      <c r="J8" s="373"/>
      <c r="K8" s="368"/>
      <c r="L8" s="104" t="s">
        <v>333</v>
      </c>
      <c r="M8" s="322">
        <f>H8*F14</f>
        <v>0</v>
      </c>
      <c r="O8" s="120" t="str">
        <f>IF('All Meals'!C13="","",'All Meals'!C13)</f>
        <v/>
      </c>
      <c r="P8" s="121"/>
      <c r="Q8" s="122"/>
      <c r="R8" s="122"/>
      <c r="S8" s="122"/>
      <c r="T8" s="122"/>
      <c r="U8" s="123">
        <f t="shared" ref="U8:U38" si="0">Q8*T8</f>
        <v>0</v>
      </c>
      <c r="V8" s="123">
        <f t="shared" ref="V8:V38" si="1">R8*T8</f>
        <v>0</v>
      </c>
      <c r="W8" s="123">
        <f>S8*T8</f>
        <v>0</v>
      </c>
      <c r="X8" s="123"/>
      <c r="Y8" s="124"/>
      <c r="Z8" s="124"/>
      <c r="AA8" s="124"/>
      <c r="AB8" s="124"/>
      <c r="AC8" s="124"/>
      <c r="AD8">
        <f t="shared" ref="AD8:AD37" si="2">Z8*AC8</f>
        <v>0</v>
      </c>
      <c r="AE8">
        <f t="shared" ref="AE8:AE37" si="3">AA8*AC8</f>
        <v>0</v>
      </c>
      <c r="AF8">
        <f>AB8*AC8</f>
        <v>0</v>
      </c>
      <c r="AH8" s="586" t="s">
        <v>334</v>
      </c>
      <c r="AI8" s="587"/>
      <c r="AJ8" s="587"/>
      <c r="AK8" s="587"/>
      <c r="AL8" s="34">
        <v>1</v>
      </c>
      <c r="AM8" s="146">
        <f>INDEX(cups1,AL8)</f>
        <v>0</v>
      </c>
      <c r="AN8" s="622"/>
      <c r="AO8" s="623"/>
      <c r="AQ8" s="530" t="s">
        <v>153</v>
      </c>
      <c r="AR8" s="531"/>
      <c r="AS8" s="531"/>
      <c r="AT8" s="34">
        <v>1</v>
      </c>
      <c r="AU8" s="146">
        <f>INDEX(cups1,AT8)</f>
        <v>0</v>
      </c>
      <c r="AV8" s="624"/>
      <c r="AW8" s="625"/>
    </row>
    <row r="9" spans="1:49" ht="47.25" customHeight="1" x14ac:dyDescent="0.25">
      <c r="B9" s="626" t="s">
        <v>335</v>
      </c>
      <c r="C9" s="627"/>
      <c r="D9" s="627"/>
      <c r="E9" s="627"/>
      <c r="F9" s="627"/>
      <c r="G9" s="628"/>
      <c r="H9" s="629" t="s">
        <v>336</v>
      </c>
      <c r="I9" s="630"/>
      <c r="J9" s="630"/>
      <c r="K9" s="631"/>
      <c r="L9" s="104" t="s">
        <v>337</v>
      </c>
      <c r="M9" s="321">
        <f>M8/7</f>
        <v>0</v>
      </c>
      <c r="O9" s="120" t="str">
        <f>IF('All Meals'!C14="","",'All Meals'!C14)</f>
        <v/>
      </c>
      <c r="P9" s="121"/>
      <c r="Q9" s="122"/>
      <c r="R9" s="122"/>
      <c r="S9" s="122"/>
      <c r="T9" s="122"/>
      <c r="U9" s="123">
        <f t="shared" si="0"/>
        <v>0</v>
      </c>
      <c r="V9" s="123">
        <f t="shared" si="1"/>
        <v>0</v>
      </c>
      <c r="W9" s="123">
        <f t="shared" ref="W9:W57" si="4">S9*T9</f>
        <v>0</v>
      </c>
      <c r="X9" s="123"/>
      <c r="Y9" s="122"/>
      <c r="Z9" s="122"/>
      <c r="AA9" s="122"/>
      <c r="AB9" s="122"/>
      <c r="AC9" s="122"/>
      <c r="AD9">
        <f t="shared" si="2"/>
        <v>0</v>
      </c>
      <c r="AE9">
        <f t="shared" si="3"/>
        <v>0</v>
      </c>
      <c r="AF9">
        <f t="shared" ref="AF9:AF57" si="5">AB9*AC9</f>
        <v>0</v>
      </c>
      <c r="AH9" s="586" t="s">
        <v>338</v>
      </c>
      <c r="AI9" s="587"/>
      <c r="AJ9" s="587"/>
      <c r="AK9" s="587"/>
      <c r="AL9" s="34">
        <v>1</v>
      </c>
      <c r="AM9" s="146">
        <f>INDEX(cups1,AL9)</f>
        <v>0</v>
      </c>
      <c r="AN9" s="622"/>
      <c r="AO9" s="623"/>
      <c r="AQ9" s="530"/>
      <c r="AR9" s="531"/>
      <c r="AS9" s="531"/>
      <c r="AT9" s="34">
        <v>1</v>
      </c>
      <c r="AU9" s="146">
        <f>INDEX(cups1,AT9)</f>
        <v>0</v>
      </c>
      <c r="AV9" s="601"/>
      <c r="AW9" s="602"/>
    </row>
    <row r="10" spans="1:49" ht="47.25" customHeight="1" x14ac:dyDescent="0.25">
      <c r="B10" s="125"/>
      <c r="C10" s="126">
        <v>4</v>
      </c>
      <c r="D10" s="127">
        <v>133.38</v>
      </c>
      <c r="E10" s="127">
        <v>0.42</v>
      </c>
      <c r="F10" s="127">
        <v>7.4</v>
      </c>
      <c r="G10" s="128" t="s">
        <v>339</v>
      </c>
      <c r="H10" s="129"/>
      <c r="I10" s="130">
        <v>4</v>
      </c>
      <c r="J10" s="131">
        <v>5.51</v>
      </c>
      <c r="K10" s="132" t="s">
        <v>339</v>
      </c>
      <c r="L10" s="104" t="s">
        <v>340</v>
      </c>
      <c r="M10" s="104" t="s">
        <v>341</v>
      </c>
      <c r="O10" s="120" t="str">
        <f>IF('All Meals'!C15="","",'All Meals'!C15)</f>
        <v/>
      </c>
      <c r="P10" s="121"/>
      <c r="Q10" s="133"/>
      <c r="R10" s="133"/>
      <c r="S10" s="133"/>
      <c r="T10" s="133"/>
      <c r="U10" s="123">
        <f t="shared" si="0"/>
        <v>0</v>
      </c>
      <c r="V10" s="123">
        <f t="shared" si="1"/>
        <v>0</v>
      </c>
      <c r="W10" s="123">
        <f t="shared" si="4"/>
        <v>0</v>
      </c>
      <c r="X10" s="123"/>
      <c r="Y10" s="122"/>
      <c r="Z10" s="133"/>
      <c r="AA10" s="133"/>
      <c r="AB10" s="133"/>
      <c r="AC10" s="133"/>
      <c r="AD10">
        <f t="shared" si="2"/>
        <v>0</v>
      </c>
      <c r="AE10">
        <f t="shared" si="3"/>
        <v>0</v>
      </c>
      <c r="AF10">
        <f t="shared" si="5"/>
        <v>0</v>
      </c>
      <c r="AH10" s="586" t="s">
        <v>342</v>
      </c>
      <c r="AI10" s="587"/>
      <c r="AJ10" s="587"/>
      <c r="AK10" s="587"/>
      <c r="AL10" s="134"/>
      <c r="AM10" s="134"/>
      <c r="AN10" s="603"/>
      <c r="AO10" s="604"/>
      <c r="AQ10" s="530"/>
      <c r="AR10" s="531"/>
      <c r="AS10" s="531"/>
      <c r="AT10" s="34">
        <v>1</v>
      </c>
      <c r="AU10" s="146">
        <f>INDEX(cups1,AT10)</f>
        <v>0</v>
      </c>
      <c r="AV10" s="601"/>
      <c r="AW10" s="602"/>
    </row>
    <row r="11" spans="1:49" ht="47.25" customHeight="1" x14ac:dyDescent="0.25">
      <c r="B11" s="125"/>
      <c r="C11" s="126"/>
      <c r="D11" s="127">
        <v>157.74</v>
      </c>
      <c r="E11" s="127">
        <v>1.33</v>
      </c>
      <c r="F11" s="127">
        <v>17.399999999999999</v>
      </c>
      <c r="G11" s="135" t="s">
        <v>343</v>
      </c>
      <c r="H11" s="136"/>
      <c r="I11" s="136"/>
      <c r="J11" s="131">
        <v>18.38</v>
      </c>
      <c r="K11" s="137" t="s">
        <v>343</v>
      </c>
      <c r="L11" s="104">
        <f>L7</f>
        <v>0</v>
      </c>
      <c r="M11" s="104">
        <f>M7</f>
        <v>0</v>
      </c>
      <c r="O11" s="120" t="str">
        <f>IF('All Meals'!C16="","",'All Meals'!C16)</f>
        <v/>
      </c>
      <c r="P11" s="121"/>
      <c r="Q11" s="133"/>
      <c r="R11" s="133"/>
      <c r="S11" s="133"/>
      <c r="T11" s="133"/>
      <c r="U11" s="123">
        <f t="shared" si="0"/>
        <v>0</v>
      </c>
      <c r="V11" s="123">
        <f t="shared" si="1"/>
        <v>0</v>
      </c>
      <c r="W11" s="123">
        <f t="shared" si="4"/>
        <v>0</v>
      </c>
      <c r="X11" s="123"/>
      <c r="Y11" s="122"/>
      <c r="Z11" s="133"/>
      <c r="AA11" s="133"/>
      <c r="AB11" s="133"/>
      <c r="AC11" s="133"/>
      <c r="AD11">
        <f t="shared" si="2"/>
        <v>0</v>
      </c>
      <c r="AE11">
        <f t="shared" si="3"/>
        <v>0</v>
      </c>
      <c r="AF11">
        <f t="shared" si="5"/>
        <v>0</v>
      </c>
      <c r="AH11" s="586"/>
      <c r="AI11" s="587"/>
      <c r="AJ11" s="587"/>
      <c r="AK11" s="587"/>
      <c r="AL11" s="134"/>
      <c r="AM11" s="134"/>
      <c r="AN11" s="603"/>
      <c r="AO11" s="604"/>
      <c r="AQ11" s="530"/>
      <c r="AR11" s="531"/>
      <c r="AS11" s="531"/>
      <c r="AT11" s="34">
        <v>1</v>
      </c>
      <c r="AU11" s="146">
        <f>INDEX(cups1,AT11)</f>
        <v>0</v>
      </c>
      <c r="AV11" s="601"/>
      <c r="AW11" s="602"/>
    </row>
    <row r="12" spans="1:49" ht="47.25" customHeight="1" x14ac:dyDescent="0.25">
      <c r="B12" s="125"/>
      <c r="C12" s="126"/>
      <c r="D12" s="127">
        <v>182.1</v>
      </c>
      <c r="E12" s="127">
        <v>2.2400000000000002</v>
      </c>
      <c r="F12" s="127">
        <v>27.4</v>
      </c>
      <c r="G12" s="135" t="s">
        <v>344</v>
      </c>
      <c r="H12" s="136"/>
      <c r="I12" s="136"/>
      <c r="J12" s="131">
        <v>31.24</v>
      </c>
      <c r="K12" s="137" t="s">
        <v>344</v>
      </c>
      <c r="L12" s="104" t="s">
        <v>345</v>
      </c>
      <c r="M12" s="104" t="s">
        <v>345</v>
      </c>
      <c r="O12" s="120" t="str">
        <f>IF('All Meals'!C17="","",'All Meals'!C17)</f>
        <v/>
      </c>
      <c r="P12" s="121"/>
      <c r="Q12" s="133"/>
      <c r="R12" s="133"/>
      <c r="S12" s="133"/>
      <c r="T12" s="133"/>
      <c r="U12" s="123">
        <f t="shared" si="0"/>
        <v>0</v>
      </c>
      <c r="V12" s="123">
        <f t="shared" si="1"/>
        <v>0</v>
      </c>
      <c r="W12" s="123">
        <f t="shared" si="4"/>
        <v>0</v>
      </c>
      <c r="X12" s="123"/>
      <c r="Y12" s="122"/>
      <c r="Z12" s="133"/>
      <c r="AA12" s="133"/>
      <c r="AB12" s="133"/>
      <c r="AC12" s="133"/>
      <c r="AD12">
        <f t="shared" si="2"/>
        <v>0</v>
      </c>
      <c r="AE12">
        <f t="shared" si="3"/>
        <v>0</v>
      </c>
      <c r="AF12">
        <f t="shared" si="5"/>
        <v>0</v>
      </c>
      <c r="AH12" s="586" t="s">
        <v>346</v>
      </c>
      <c r="AI12" s="587"/>
      <c r="AJ12" s="587"/>
      <c r="AK12" s="587"/>
      <c r="AL12" s="138"/>
      <c r="AM12" s="138"/>
      <c r="AN12" s="580">
        <f>ROUND(IF(ISERROR((AN10*AM8)/AM9),0,(AN10*AM8)/AM9),2)</f>
        <v>0</v>
      </c>
      <c r="AO12" s="581"/>
      <c r="AQ12" s="530"/>
      <c r="AR12" s="531"/>
      <c r="AS12" s="531"/>
      <c r="AT12" s="34">
        <v>1</v>
      </c>
      <c r="AU12" s="146">
        <f>INDEX(cups1,AT12)</f>
        <v>0</v>
      </c>
      <c r="AV12" s="582"/>
      <c r="AW12" s="583"/>
    </row>
    <row r="13" spans="1:49" ht="47.25" customHeight="1" thickBot="1" x14ac:dyDescent="0.3">
      <c r="B13" s="139"/>
      <c r="C13" s="140"/>
      <c r="D13" s="141">
        <v>0</v>
      </c>
      <c r="E13" s="141">
        <v>0</v>
      </c>
      <c r="F13" s="141">
        <v>0</v>
      </c>
      <c r="G13" s="142" t="s">
        <v>347</v>
      </c>
      <c r="H13" s="143"/>
      <c r="I13" s="143"/>
      <c r="J13" s="143">
        <v>0</v>
      </c>
      <c r="K13" s="144" t="s">
        <v>347</v>
      </c>
      <c r="L13" s="104">
        <f>L11/6</f>
        <v>0</v>
      </c>
      <c r="M13" s="104">
        <f>M11/7</f>
        <v>0</v>
      </c>
      <c r="O13" s="120" t="str">
        <f>IF('All Meals'!C18="","",'All Meals'!C18)</f>
        <v/>
      </c>
      <c r="P13" s="121"/>
      <c r="Q13" s="145"/>
      <c r="R13" s="145"/>
      <c r="S13" s="145"/>
      <c r="T13" s="133"/>
      <c r="U13" s="123">
        <f t="shared" si="0"/>
        <v>0</v>
      </c>
      <c r="V13" s="123">
        <f t="shared" si="1"/>
        <v>0</v>
      </c>
      <c r="W13" s="123">
        <f t="shared" si="4"/>
        <v>0</v>
      </c>
      <c r="X13" s="123"/>
      <c r="Y13" s="122"/>
      <c r="Z13" s="133"/>
      <c r="AA13" s="133"/>
      <c r="AB13" s="133"/>
      <c r="AC13" s="133"/>
      <c r="AD13">
        <f t="shared" si="2"/>
        <v>0</v>
      </c>
      <c r="AE13">
        <f t="shared" si="3"/>
        <v>0</v>
      </c>
      <c r="AF13">
        <f t="shared" si="5"/>
        <v>0</v>
      </c>
      <c r="AH13" s="586"/>
      <c r="AI13" s="587"/>
      <c r="AJ13" s="587"/>
      <c r="AK13" s="587"/>
      <c r="AL13" s="34"/>
      <c r="AM13" s="34"/>
      <c r="AN13" s="580"/>
      <c r="AO13" s="581"/>
      <c r="AQ13" s="532"/>
      <c r="AR13" s="533"/>
      <c r="AS13" s="533"/>
      <c r="AT13" s="35"/>
      <c r="AU13" s="35"/>
      <c r="AV13" s="584">
        <f>SUM(AU8:AU12)</f>
        <v>0</v>
      </c>
      <c r="AW13" s="585"/>
    </row>
    <row r="14" spans="1:49" ht="47.25" customHeight="1" thickBot="1" x14ac:dyDescent="0.3">
      <c r="C14" s="3"/>
      <c r="D14">
        <f>IF($C$10=1,$D$10,IF($C$10=2,D11,IF($C$10=3,D12,IF($C$10=4,D13,0))))</f>
        <v>0</v>
      </c>
      <c r="E14">
        <f>IF($C$10=1,E10,IF($C$10=2,E11,IF($C$10=3,E12,IF($C$10=4,E13,0))))</f>
        <v>0</v>
      </c>
      <c r="F14">
        <f>IF($C$10=1,F10,IF($C$10=2,F11,IF($C$10=3,F12,IF($C$10=4,F13,0))))</f>
        <v>0</v>
      </c>
      <c r="H14" s="3"/>
      <c r="I14">
        <f>IF($I$10=1,$J$10,IF($I$10=2,J11,IF($I$10=3,J12,IF($I$10=4,J13,0))))</f>
        <v>0</v>
      </c>
      <c r="J14">
        <f>SUM(D14,I14)</f>
        <v>0</v>
      </c>
      <c r="L14" s="104"/>
      <c r="M14" s="104"/>
      <c r="O14" s="120" t="str">
        <f>IF('All Meals'!C19="","",'All Meals'!C19)</f>
        <v/>
      </c>
      <c r="P14" s="121"/>
      <c r="Q14" s="145"/>
      <c r="R14" s="145"/>
      <c r="S14" s="145"/>
      <c r="T14" s="133"/>
      <c r="U14" s="123">
        <f t="shared" si="0"/>
        <v>0</v>
      </c>
      <c r="V14" s="123">
        <f t="shared" si="1"/>
        <v>0</v>
      </c>
      <c r="W14" s="123">
        <f t="shared" si="4"/>
        <v>0</v>
      </c>
      <c r="X14" s="123"/>
      <c r="Y14" s="122"/>
      <c r="Z14" s="133"/>
      <c r="AA14" s="133"/>
      <c r="AB14" s="133"/>
      <c r="AC14" s="133"/>
      <c r="AD14">
        <f t="shared" si="2"/>
        <v>0</v>
      </c>
      <c r="AE14">
        <f t="shared" si="3"/>
        <v>0</v>
      </c>
      <c r="AF14">
        <f t="shared" si="5"/>
        <v>0</v>
      </c>
      <c r="AH14" s="464" t="s">
        <v>348</v>
      </c>
      <c r="AI14" s="578"/>
      <c r="AJ14" s="578"/>
      <c r="AK14" s="578"/>
      <c r="AL14" s="578"/>
      <c r="AM14" s="578"/>
      <c r="AN14" s="578"/>
      <c r="AO14" s="579"/>
      <c r="AQ14" s="632" t="s">
        <v>122</v>
      </c>
      <c r="AR14" s="633"/>
      <c r="AS14" s="633"/>
      <c r="AT14" s="633"/>
      <c r="AU14" s="633"/>
      <c r="AV14" s="633"/>
      <c r="AW14" s="634"/>
    </row>
    <row r="15" spans="1:49" ht="47.25" customHeight="1" thickBot="1" x14ac:dyDescent="0.3">
      <c r="B15" s="638" t="s">
        <v>146</v>
      </c>
      <c r="C15" s="639"/>
      <c r="D15" s="639"/>
      <c r="E15" s="639"/>
      <c r="F15" s="639"/>
      <c r="G15" s="639"/>
      <c r="H15" s="639"/>
      <c r="I15" s="639"/>
      <c r="J15" s="639"/>
      <c r="K15" s="640"/>
      <c r="L15" s="104" t="s">
        <v>313</v>
      </c>
      <c r="M15" s="104" t="s">
        <v>314</v>
      </c>
      <c r="O15" s="120" t="str">
        <f>IF('All Meals'!C20="","",'All Meals'!C20)</f>
        <v/>
      </c>
      <c r="P15" s="121"/>
      <c r="Q15" s="145"/>
      <c r="R15" s="145"/>
      <c r="S15" s="145"/>
      <c r="T15" s="133"/>
      <c r="U15" s="123">
        <f t="shared" si="0"/>
        <v>0</v>
      </c>
      <c r="V15" s="123">
        <f t="shared" si="1"/>
        <v>0</v>
      </c>
      <c r="W15" s="123">
        <f t="shared" si="4"/>
        <v>0</v>
      </c>
      <c r="X15" s="123"/>
      <c r="Y15" s="122"/>
      <c r="Z15" s="133"/>
      <c r="AA15" s="133"/>
      <c r="AB15" s="133"/>
      <c r="AC15" s="133"/>
      <c r="AD15">
        <f t="shared" si="2"/>
        <v>0</v>
      </c>
      <c r="AE15">
        <f t="shared" si="3"/>
        <v>0</v>
      </c>
      <c r="AF15">
        <f t="shared" si="5"/>
        <v>0</v>
      </c>
      <c r="AH15" s="586" t="s">
        <v>349</v>
      </c>
      <c r="AI15" s="587"/>
      <c r="AJ15" s="587"/>
      <c r="AK15" s="587"/>
      <c r="AL15" s="146"/>
      <c r="AM15" s="146"/>
      <c r="AN15" s="641"/>
      <c r="AO15" s="642"/>
      <c r="AQ15" s="635"/>
      <c r="AR15" s="636"/>
      <c r="AS15" s="636"/>
      <c r="AT15" s="636"/>
      <c r="AU15" s="636"/>
      <c r="AV15" s="636"/>
      <c r="AW15" s="637"/>
    </row>
    <row r="16" spans="1:49" ht="47.25" customHeight="1" x14ac:dyDescent="0.25">
      <c r="B16" s="147" t="s">
        <v>350</v>
      </c>
      <c r="C16" s="148"/>
      <c r="D16" s="149"/>
      <c r="E16" s="149"/>
      <c r="F16" s="149"/>
      <c r="G16" s="150">
        <f>IF(ISERROR(AVERAGE('All Meals'!S13:S62)),0, (AVERAGE('All Meals'!S13:S62)))</f>
        <v>0</v>
      </c>
      <c r="H16" s="151" t="s">
        <v>351</v>
      </c>
      <c r="I16" s="152"/>
      <c r="J16" s="152"/>
      <c r="K16" s="119">
        <f>'Weekly Report'!I14</f>
        <v>0</v>
      </c>
      <c r="L16" s="104">
        <f>D22*$G$16</f>
        <v>0</v>
      </c>
      <c r="M16" s="104">
        <f>E22*$G$16</f>
        <v>0</v>
      </c>
      <c r="O16" s="120" t="str">
        <f>IF('All Meals'!C21="","",'All Meals'!C21)</f>
        <v/>
      </c>
      <c r="P16" s="121"/>
      <c r="Q16" s="145"/>
      <c r="R16" s="145"/>
      <c r="S16" s="145"/>
      <c r="T16" s="133"/>
      <c r="U16" s="123">
        <f t="shared" si="0"/>
        <v>0</v>
      </c>
      <c r="V16" s="123">
        <f t="shared" si="1"/>
        <v>0</v>
      </c>
      <c r="W16" s="123">
        <f t="shared" si="4"/>
        <v>0</v>
      </c>
      <c r="X16" s="123"/>
      <c r="Y16" s="153"/>
      <c r="Z16" s="145"/>
      <c r="AA16" s="145"/>
      <c r="AB16" s="145"/>
      <c r="AC16" s="145"/>
      <c r="AD16">
        <f t="shared" si="2"/>
        <v>0</v>
      </c>
      <c r="AE16">
        <f t="shared" si="3"/>
        <v>0</v>
      </c>
      <c r="AF16">
        <f t="shared" si="5"/>
        <v>0</v>
      </c>
      <c r="AH16" s="586" t="s">
        <v>352</v>
      </c>
      <c r="AI16" s="587"/>
      <c r="AJ16" s="587"/>
      <c r="AK16" s="587"/>
      <c r="AL16" s="146"/>
      <c r="AM16" s="146"/>
      <c r="AN16" s="641"/>
      <c r="AO16" s="642"/>
      <c r="AQ16" s="643" t="s">
        <v>123</v>
      </c>
      <c r="AR16" s="644"/>
      <c r="AS16" s="645"/>
      <c r="AV16" s="526"/>
      <c r="AW16" s="527"/>
    </row>
    <row r="17" spans="2:49" ht="47.25" customHeight="1" x14ac:dyDescent="0.25">
      <c r="B17" s="646" t="s">
        <v>353</v>
      </c>
      <c r="C17" s="647"/>
      <c r="D17" s="647"/>
      <c r="E17" s="647"/>
      <c r="F17" s="647"/>
      <c r="G17" s="647"/>
      <c r="H17" s="647"/>
      <c r="I17" s="647"/>
      <c r="J17" s="647"/>
      <c r="K17" s="648"/>
      <c r="L17" s="104" t="s">
        <v>333</v>
      </c>
      <c r="M17" s="321">
        <f>G16*F22</f>
        <v>0</v>
      </c>
      <c r="O17" s="120" t="str">
        <f>IF('All Meals'!C22="","",'All Meals'!C22)</f>
        <v/>
      </c>
      <c r="P17" s="121"/>
      <c r="Q17" s="145"/>
      <c r="R17" s="145"/>
      <c r="S17" s="145"/>
      <c r="T17" s="133"/>
      <c r="U17" s="123">
        <f t="shared" si="0"/>
        <v>0</v>
      </c>
      <c r="V17" s="123">
        <f t="shared" si="1"/>
        <v>0</v>
      </c>
      <c r="W17" s="123">
        <f t="shared" si="4"/>
        <v>0</v>
      </c>
      <c r="X17" s="123"/>
      <c r="Y17" s="153"/>
      <c r="Z17" s="145"/>
      <c r="AA17" s="145"/>
      <c r="AB17" s="145"/>
      <c r="AC17" s="145"/>
      <c r="AD17">
        <f t="shared" si="2"/>
        <v>0</v>
      </c>
      <c r="AE17">
        <f t="shared" si="3"/>
        <v>0</v>
      </c>
      <c r="AF17">
        <f t="shared" si="5"/>
        <v>0</v>
      </c>
      <c r="AH17" s="649" t="s">
        <v>354</v>
      </c>
      <c r="AI17" s="650"/>
      <c r="AJ17" s="650"/>
      <c r="AK17" s="650"/>
      <c r="AL17" s="36"/>
      <c r="AM17" s="36"/>
      <c r="AN17" s="651"/>
      <c r="AO17" s="652"/>
      <c r="AQ17" s="452"/>
      <c r="AR17" s="524"/>
      <c r="AS17" s="525"/>
      <c r="AV17" s="528"/>
      <c r="AW17" s="529"/>
    </row>
    <row r="18" spans="2:49" ht="47.25" customHeight="1" thickBot="1" x14ac:dyDescent="0.3">
      <c r="B18" s="154"/>
      <c r="C18" s="155">
        <v>4</v>
      </c>
      <c r="D18" s="156">
        <v>114.65</v>
      </c>
      <c r="E18" s="156">
        <v>0.16850000000000001</v>
      </c>
      <c r="F18" s="156">
        <v>136</v>
      </c>
      <c r="G18" s="594" t="s">
        <v>355</v>
      </c>
      <c r="H18" s="594"/>
      <c r="I18" s="594"/>
      <c r="J18" s="594"/>
      <c r="K18" s="595"/>
      <c r="L18" s="104"/>
      <c r="M18" s="104"/>
      <c r="O18" s="120" t="str">
        <f>IF('All Meals'!C23="","",'All Meals'!C23)</f>
        <v/>
      </c>
      <c r="P18" s="121"/>
      <c r="Q18" s="145"/>
      <c r="R18" s="145"/>
      <c r="S18" s="145"/>
      <c r="T18" s="133"/>
      <c r="U18" s="123">
        <f t="shared" si="0"/>
        <v>0</v>
      </c>
      <c r="V18" s="123">
        <f t="shared" si="1"/>
        <v>0</v>
      </c>
      <c r="W18" s="123">
        <f t="shared" si="4"/>
        <v>0</v>
      </c>
      <c r="X18" s="123"/>
      <c r="Y18" s="153"/>
      <c r="Z18" s="145"/>
      <c r="AA18" s="145"/>
      <c r="AB18" s="145"/>
      <c r="AC18" s="145"/>
      <c r="AD18">
        <f t="shared" si="2"/>
        <v>0</v>
      </c>
      <c r="AE18">
        <f t="shared" si="3"/>
        <v>0</v>
      </c>
      <c r="AF18">
        <f t="shared" si="5"/>
        <v>0</v>
      </c>
      <c r="AH18" s="586"/>
      <c r="AI18" s="587"/>
      <c r="AJ18" s="587"/>
      <c r="AK18" s="587"/>
      <c r="AL18" s="37"/>
      <c r="AM18" s="37"/>
      <c r="AN18" s="653"/>
      <c r="AO18" s="654"/>
      <c r="AQ18" s="438" t="s">
        <v>124</v>
      </c>
      <c r="AR18" s="507"/>
      <c r="AS18" s="508"/>
      <c r="AT18" s="36"/>
      <c r="AU18" s="36"/>
      <c r="AV18" s="655">
        <f>FLOOR(AV16,0.125)</f>
        <v>0</v>
      </c>
      <c r="AW18" s="656"/>
    </row>
    <row r="19" spans="2:49" ht="47.25" customHeight="1" thickBot="1" x14ac:dyDescent="0.3">
      <c r="B19" s="154"/>
      <c r="C19" s="155"/>
      <c r="D19" s="156">
        <v>92.5</v>
      </c>
      <c r="E19" s="156">
        <v>0.84099999999999997</v>
      </c>
      <c r="F19" s="156">
        <v>105</v>
      </c>
      <c r="G19" s="594" t="s">
        <v>356</v>
      </c>
      <c r="H19" s="594"/>
      <c r="I19" s="594"/>
      <c r="J19" s="594"/>
      <c r="K19" s="595"/>
      <c r="L19" s="104" t="s">
        <v>345</v>
      </c>
      <c r="M19" s="104" t="s">
        <v>357</v>
      </c>
      <c r="O19" s="120" t="str">
        <f>IF('All Meals'!C24="","",'All Meals'!C24)</f>
        <v/>
      </c>
      <c r="P19" s="121"/>
      <c r="Q19" s="145"/>
      <c r="R19" s="145"/>
      <c r="S19" s="145"/>
      <c r="T19" s="133"/>
      <c r="U19" s="123">
        <f t="shared" si="0"/>
        <v>0</v>
      </c>
      <c r="V19" s="123">
        <f t="shared" si="1"/>
        <v>0</v>
      </c>
      <c r="W19" s="123">
        <f t="shared" si="4"/>
        <v>0</v>
      </c>
      <c r="X19" s="123"/>
      <c r="Y19" s="153"/>
      <c r="Z19" s="145"/>
      <c r="AA19" s="145"/>
      <c r="AB19" s="145"/>
      <c r="AC19" s="145"/>
      <c r="AD19">
        <f t="shared" si="2"/>
        <v>0</v>
      </c>
      <c r="AE19">
        <f t="shared" si="3"/>
        <v>0</v>
      </c>
      <c r="AF19">
        <f t="shared" si="5"/>
        <v>0</v>
      </c>
      <c r="AH19" s="586" t="s">
        <v>358</v>
      </c>
      <c r="AI19" s="587"/>
      <c r="AJ19" s="587"/>
      <c r="AK19" s="587"/>
      <c r="AL19" s="36"/>
      <c r="AM19" s="36"/>
      <c r="AN19" s="590">
        <f>ROUND(IF(ISERROR((AN17*AN15)/AN16),0,(AN17*AN15)/AN16),2)</f>
        <v>0</v>
      </c>
      <c r="AO19" s="591"/>
      <c r="AQ19" s="439"/>
      <c r="AR19" s="509"/>
      <c r="AS19" s="510"/>
      <c r="AT19" s="37"/>
      <c r="AU19" s="37"/>
      <c r="AV19" s="657"/>
      <c r="AW19" s="658"/>
    </row>
    <row r="20" spans="2:49" ht="47.25" customHeight="1" thickBot="1" x14ac:dyDescent="0.3">
      <c r="B20" s="154"/>
      <c r="C20" s="155"/>
      <c r="D20" s="156">
        <v>124.15</v>
      </c>
      <c r="E20" s="156">
        <v>0.87250000000000005</v>
      </c>
      <c r="F20" s="156">
        <v>138</v>
      </c>
      <c r="G20" s="594" t="s">
        <v>359</v>
      </c>
      <c r="H20" s="594"/>
      <c r="I20" s="594"/>
      <c r="J20" s="594"/>
      <c r="K20" s="595"/>
      <c r="L20" s="104">
        <f>L16</f>
        <v>0</v>
      </c>
      <c r="M20" s="104">
        <f>M16</f>
        <v>0</v>
      </c>
      <c r="O20" s="120" t="str">
        <f>IF('All Meals'!C25="","",'All Meals'!C25)</f>
        <v/>
      </c>
      <c r="P20" s="121"/>
      <c r="Q20" s="145"/>
      <c r="R20" s="145"/>
      <c r="S20" s="145"/>
      <c r="T20" s="133"/>
      <c r="U20" s="123">
        <f t="shared" si="0"/>
        <v>0</v>
      </c>
      <c r="V20" s="123">
        <f t="shared" si="1"/>
        <v>0</v>
      </c>
      <c r="W20" s="123">
        <f t="shared" si="4"/>
        <v>0</v>
      </c>
      <c r="X20" s="123"/>
      <c r="Y20" s="153"/>
      <c r="Z20" s="145"/>
      <c r="AA20" s="145"/>
      <c r="AB20" s="145"/>
      <c r="AC20" s="145"/>
      <c r="AD20">
        <f t="shared" si="2"/>
        <v>0</v>
      </c>
      <c r="AE20">
        <f t="shared" si="3"/>
        <v>0</v>
      </c>
      <c r="AF20">
        <f t="shared" si="5"/>
        <v>0</v>
      </c>
      <c r="AH20" s="588"/>
      <c r="AI20" s="589"/>
      <c r="AJ20" s="589"/>
      <c r="AK20" s="589"/>
      <c r="AL20" s="37"/>
      <c r="AM20" s="37"/>
      <c r="AN20" s="592"/>
      <c r="AO20" s="593"/>
    </row>
    <row r="21" spans="2:49" ht="47.25" customHeight="1" x14ac:dyDescent="0.25">
      <c r="B21" s="154"/>
      <c r="C21" s="155"/>
      <c r="D21" s="155">
        <v>0</v>
      </c>
      <c r="E21" s="155">
        <v>0</v>
      </c>
      <c r="F21" s="155">
        <v>0</v>
      </c>
      <c r="G21" s="594" t="s">
        <v>360</v>
      </c>
      <c r="H21" s="594"/>
      <c r="I21" s="594"/>
      <c r="J21" s="594"/>
      <c r="K21" s="595"/>
      <c r="L21" s="104"/>
      <c r="M21" s="104"/>
      <c r="O21" s="120" t="str">
        <f>IF('All Meals'!C26="","",'All Meals'!C26)</f>
        <v/>
      </c>
      <c r="P21" s="121"/>
      <c r="Q21" s="145"/>
      <c r="R21" s="145"/>
      <c r="S21" s="145"/>
      <c r="T21" s="133"/>
      <c r="U21" s="123">
        <f t="shared" si="0"/>
        <v>0</v>
      </c>
      <c r="V21" s="123">
        <f t="shared" si="1"/>
        <v>0</v>
      </c>
      <c r="W21" s="123">
        <f t="shared" si="4"/>
        <v>0</v>
      </c>
      <c r="X21" s="123"/>
      <c r="Y21" s="153"/>
      <c r="Z21" s="145"/>
      <c r="AA21" s="145"/>
      <c r="AB21" s="145"/>
      <c r="AC21" s="145"/>
      <c r="AD21">
        <f t="shared" si="2"/>
        <v>0</v>
      </c>
      <c r="AE21">
        <f t="shared" si="3"/>
        <v>0</v>
      </c>
      <c r="AF21">
        <f t="shared" si="5"/>
        <v>0</v>
      </c>
    </row>
    <row r="22" spans="2:49" ht="47.25" customHeight="1" x14ac:dyDescent="0.25">
      <c r="B22" s="194"/>
      <c r="C22" s="195"/>
      <c r="D22" s="344">
        <f>IF($C$18=1,D18,IF($C$18=2,D19,IF($C$18=3,D20,IF($C$18=4,D21,0))))</f>
        <v>0</v>
      </c>
      <c r="E22" s="344">
        <f>IF($C$18=1,E18,IF($C$18=2,E19,IF($C$18=3,E20,IF($C$18=4,E21,0))))</f>
        <v>0</v>
      </c>
      <c r="F22" s="344">
        <f>IF($C$18=1,F18,IF($C$18=2,F19,IF($C$18=3,F20,IF($C$18=4,F21,0))))</f>
        <v>0</v>
      </c>
      <c r="G22" s="607" t="s">
        <v>361</v>
      </c>
      <c r="H22" s="607"/>
      <c r="I22" s="607"/>
      <c r="J22" s="607"/>
      <c r="K22" s="608"/>
      <c r="L22" s="104"/>
      <c r="M22" s="104"/>
      <c r="O22" s="120" t="str">
        <f>IF('All Meals'!C27="","",'All Meals'!C27)</f>
        <v/>
      </c>
      <c r="P22" s="121"/>
      <c r="Q22" s="145"/>
      <c r="R22" s="145"/>
      <c r="S22" s="145"/>
      <c r="T22" s="133"/>
      <c r="U22" s="123">
        <f t="shared" si="0"/>
        <v>0</v>
      </c>
      <c r="V22" s="123">
        <f t="shared" si="1"/>
        <v>0</v>
      </c>
      <c r="W22" s="123">
        <f t="shared" si="4"/>
        <v>0</v>
      </c>
      <c r="X22" s="123"/>
      <c r="Y22" s="153"/>
      <c r="Z22" s="145"/>
      <c r="AA22" s="145"/>
      <c r="AB22" s="145"/>
      <c r="AC22" s="145"/>
      <c r="AD22">
        <f t="shared" si="2"/>
        <v>0</v>
      </c>
      <c r="AE22">
        <f t="shared" si="3"/>
        <v>0</v>
      </c>
      <c r="AF22">
        <f t="shared" si="5"/>
        <v>0</v>
      </c>
      <c r="AH22" s="564" t="s">
        <v>362</v>
      </c>
      <c r="AI22" s="564"/>
      <c r="AJ22" s="564"/>
      <c r="AK22" s="564"/>
      <c r="AL22" s="564"/>
      <c r="AM22" s="564"/>
      <c r="AN22" s="564"/>
      <c r="AO22" s="564"/>
      <c r="AP22" s="564"/>
      <c r="AQ22" s="564"/>
      <c r="AR22" s="564"/>
      <c r="AS22" s="564"/>
      <c r="AT22" s="564"/>
      <c r="AU22" s="564"/>
      <c r="AV22" s="564"/>
      <c r="AW22" s="564"/>
    </row>
    <row r="23" spans="2:49" ht="51" customHeight="1" x14ac:dyDescent="0.25">
      <c r="B23" s="596" t="s">
        <v>363</v>
      </c>
      <c r="C23" s="597"/>
      <c r="D23" s="597"/>
      <c r="E23" s="597"/>
      <c r="F23" s="597"/>
      <c r="G23" s="597"/>
      <c r="H23" s="597"/>
      <c r="I23" s="597"/>
      <c r="J23" s="597"/>
      <c r="K23" s="598"/>
      <c r="L23" s="104"/>
      <c r="M23" s="104"/>
      <c r="O23" s="120" t="str">
        <f>IF('All Meals'!C28="","",'All Meals'!C28)</f>
        <v/>
      </c>
      <c r="P23" s="121"/>
      <c r="Q23" s="145"/>
      <c r="R23" s="145"/>
      <c r="S23" s="145"/>
      <c r="T23" s="133"/>
      <c r="U23" s="123">
        <f t="shared" si="0"/>
        <v>0</v>
      </c>
      <c r="V23" s="123">
        <f t="shared" si="1"/>
        <v>0</v>
      </c>
      <c r="W23" s="123">
        <f t="shared" si="4"/>
        <v>0</v>
      </c>
      <c r="X23" s="123"/>
      <c r="Y23" s="153"/>
      <c r="Z23" s="145"/>
      <c r="AA23" s="145"/>
      <c r="AB23" s="145"/>
      <c r="AC23" s="145"/>
      <c r="AD23">
        <f t="shared" si="2"/>
        <v>0</v>
      </c>
      <c r="AE23">
        <f t="shared" si="3"/>
        <v>0</v>
      </c>
      <c r="AF23">
        <f t="shared" si="5"/>
        <v>0</v>
      </c>
    </row>
    <row r="24" spans="2:49" ht="47.25" customHeight="1" x14ac:dyDescent="0.25">
      <c r="B24" s="616" t="s">
        <v>364</v>
      </c>
      <c r="C24" s="617"/>
      <c r="D24" s="617"/>
      <c r="E24" s="617"/>
      <c r="F24" s="617"/>
      <c r="G24" s="617"/>
      <c r="H24" s="617"/>
      <c r="I24" s="617"/>
      <c r="J24" s="617"/>
      <c r="K24" s="618"/>
      <c r="L24" s="104"/>
      <c r="M24" s="104"/>
      <c r="O24" s="120" t="str">
        <f>IF('All Meals'!C29="","",'All Meals'!C29)</f>
        <v/>
      </c>
      <c r="P24" s="121"/>
      <c r="Q24" s="145"/>
      <c r="R24" s="145"/>
      <c r="S24" s="145"/>
      <c r="T24" s="133"/>
      <c r="U24" s="123">
        <f t="shared" si="0"/>
        <v>0</v>
      </c>
      <c r="V24" s="123">
        <f t="shared" si="1"/>
        <v>0</v>
      </c>
      <c r="W24" s="123">
        <f t="shared" si="4"/>
        <v>0</v>
      </c>
      <c r="X24" s="123"/>
      <c r="Y24" s="153"/>
      <c r="Z24" s="145"/>
      <c r="AA24" s="145"/>
      <c r="AB24" s="145"/>
      <c r="AC24" s="145"/>
      <c r="AD24">
        <f t="shared" si="2"/>
        <v>0</v>
      </c>
      <c r="AE24">
        <f t="shared" si="3"/>
        <v>0</v>
      </c>
      <c r="AF24">
        <f t="shared" si="5"/>
        <v>0</v>
      </c>
    </row>
    <row r="25" spans="2:49" ht="47.25" customHeight="1" thickBot="1" x14ac:dyDescent="0.3">
      <c r="B25" s="619" t="s">
        <v>365</v>
      </c>
      <c r="C25" s="620"/>
      <c r="D25" s="620"/>
      <c r="E25" s="620"/>
      <c r="F25" s="620"/>
      <c r="G25" s="621"/>
      <c r="H25" s="353"/>
      <c r="I25" s="190"/>
      <c r="J25" s="190"/>
      <c r="K25" s="191"/>
      <c r="L25" s="104" t="s">
        <v>333</v>
      </c>
      <c r="M25" s="104">
        <f>H25*F31</f>
        <v>0</v>
      </c>
      <c r="O25" s="120" t="str">
        <f>IF('All Meals'!C30="","",'All Meals'!C30)</f>
        <v/>
      </c>
      <c r="P25" s="121"/>
      <c r="Q25" s="145"/>
      <c r="R25" s="145"/>
      <c r="S25" s="145"/>
      <c r="T25" s="133"/>
      <c r="U25" s="123">
        <f t="shared" si="0"/>
        <v>0</v>
      </c>
      <c r="V25" s="123">
        <f t="shared" si="1"/>
        <v>0</v>
      </c>
      <c r="W25" s="123">
        <f t="shared" si="4"/>
        <v>0</v>
      </c>
      <c r="X25" s="123"/>
      <c r="Y25" s="153"/>
      <c r="Z25" s="145"/>
      <c r="AA25" s="145"/>
      <c r="AB25" s="145"/>
      <c r="AC25" s="145"/>
      <c r="AD25">
        <f t="shared" si="2"/>
        <v>0</v>
      </c>
      <c r="AE25">
        <f t="shared" si="3"/>
        <v>0</v>
      </c>
      <c r="AF25">
        <f t="shared" si="5"/>
        <v>0</v>
      </c>
    </row>
    <row r="26" spans="2:49" ht="47.25" customHeight="1" thickBot="1" x14ac:dyDescent="0.3">
      <c r="B26" s="659" t="s">
        <v>366</v>
      </c>
      <c r="C26" s="659"/>
      <c r="D26" s="659"/>
      <c r="E26" s="659"/>
      <c r="F26" s="659"/>
      <c r="G26" s="659"/>
      <c r="H26" s="660"/>
      <c r="I26" s="659"/>
      <c r="J26" s="659"/>
      <c r="K26" s="659"/>
      <c r="L26" s="104" t="s">
        <v>367</v>
      </c>
      <c r="M26" s="321">
        <f>M25/7</f>
        <v>0</v>
      </c>
      <c r="O26" s="120" t="str">
        <f>IF('All Meals'!C31="","",'All Meals'!C31)</f>
        <v/>
      </c>
      <c r="P26" s="121"/>
      <c r="Q26" s="145"/>
      <c r="R26" s="145"/>
      <c r="S26" s="145"/>
      <c r="T26" s="133"/>
      <c r="U26" s="123">
        <f t="shared" si="0"/>
        <v>0</v>
      </c>
      <c r="V26" s="123">
        <f t="shared" si="1"/>
        <v>0</v>
      </c>
      <c r="W26" s="123">
        <f t="shared" si="4"/>
        <v>0</v>
      </c>
      <c r="X26" s="123"/>
      <c r="Y26" s="153"/>
      <c r="Z26" s="145"/>
      <c r="AA26" s="145"/>
      <c r="AB26" s="145"/>
      <c r="AC26" s="145"/>
      <c r="AD26">
        <f t="shared" si="2"/>
        <v>0</v>
      </c>
      <c r="AE26">
        <f t="shared" si="3"/>
        <v>0</v>
      </c>
      <c r="AF26">
        <f t="shared" si="5"/>
        <v>0</v>
      </c>
      <c r="AI26" s="746" t="s">
        <v>368</v>
      </c>
      <c r="AJ26" s="747"/>
      <c r="AK26" s="747"/>
      <c r="AL26" s="747"/>
      <c r="AM26" s="747"/>
      <c r="AN26" s="747"/>
      <c r="AO26" s="747"/>
      <c r="AP26" s="747"/>
      <c r="AQ26" s="747"/>
      <c r="AR26" s="747"/>
      <c r="AS26" s="747"/>
      <c r="AT26" s="747"/>
      <c r="AU26" s="747"/>
      <c r="AV26" s="748"/>
      <c r="AW26" s="102"/>
    </row>
    <row r="27" spans="2:49" ht="47.25" customHeight="1" x14ac:dyDescent="0.25">
      <c r="B27" s="157"/>
      <c r="C27" s="158">
        <v>4</v>
      </c>
      <c r="D27" s="159">
        <v>112.90944444444445</v>
      </c>
      <c r="E27" s="159">
        <v>0.4789472222222223</v>
      </c>
      <c r="F27" s="159">
        <v>189</v>
      </c>
      <c r="G27" s="609" t="s">
        <v>369</v>
      </c>
      <c r="H27" s="609"/>
      <c r="I27" s="609"/>
      <c r="J27" s="609"/>
      <c r="K27" s="610"/>
      <c r="L27" s="104" t="s">
        <v>370</v>
      </c>
      <c r="M27" s="104" t="s">
        <v>371</v>
      </c>
      <c r="O27" s="120" t="str">
        <f>IF('All Meals'!C32="","",'All Meals'!C32)</f>
        <v/>
      </c>
      <c r="P27" s="121"/>
      <c r="Q27" s="145"/>
      <c r="R27" s="145"/>
      <c r="S27" s="145"/>
      <c r="T27" s="133"/>
      <c r="U27" s="123">
        <f t="shared" si="0"/>
        <v>0</v>
      </c>
      <c r="V27" s="123">
        <f t="shared" si="1"/>
        <v>0</v>
      </c>
      <c r="W27" s="123">
        <f t="shared" si="4"/>
        <v>0</v>
      </c>
      <c r="X27" s="123"/>
      <c r="Y27" s="153"/>
      <c r="Z27" s="145"/>
      <c r="AA27" s="145"/>
      <c r="AB27" s="145"/>
      <c r="AC27" s="145"/>
      <c r="AD27">
        <f t="shared" si="2"/>
        <v>0</v>
      </c>
      <c r="AE27">
        <f t="shared" si="3"/>
        <v>0</v>
      </c>
      <c r="AF27">
        <f t="shared" si="5"/>
        <v>0</v>
      </c>
      <c r="AI27" s="599" t="s">
        <v>372</v>
      </c>
      <c r="AJ27" s="599"/>
      <c r="AK27" s="599"/>
      <c r="AL27" s="599"/>
      <c r="AM27" s="599"/>
      <c r="AN27" s="599"/>
      <c r="AO27" s="599" t="s">
        <v>373</v>
      </c>
      <c r="AP27" s="599"/>
      <c r="AQ27" s="599"/>
      <c r="AR27" s="599" t="s">
        <v>374</v>
      </c>
      <c r="AS27" s="599"/>
      <c r="AV27" s="372" t="s">
        <v>375</v>
      </c>
    </row>
    <row r="28" spans="2:49" ht="47.25" customHeight="1" x14ac:dyDescent="0.25">
      <c r="B28" s="160"/>
      <c r="C28" s="161"/>
      <c r="D28" s="159">
        <v>137.26944444444445</v>
      </c>
      <c r="E28" s="159">
        <v>1.3868472222222223</v>
      </c>
      <c r="F28" s="159">
        <v>189</v>
      </c>
      <c r="G28" s="609" t="s">
        <v>376</v>
      </c>
      <c r="H28" s="609"/>
      <c r="I28" s="609"/>
      <c r="J28" s="609"/>
      <c r="K28" s="610"/>
      <c r="L28" s="104">
        <f>D31*H25</f>
        <v>0</v>
      </c>
      <c r="M28" s="104">
        <f>H25*E31</f>
        <v>0</v>
      </c>
      <c r="O28" s="120" t="str">
        <f>IF('All Meals'!C33="","",'All Meals'!C33)</f>
        <v/>
      </c>
      <c r="P28" s="121"/>
      <c r="Q28" s="145"/>
      <c r="R28" s="145"/>
      <c r="S28" s="145"/>
      <c r="T28" s="133"/>
      <c r="U28" s="123">
        <f t="shared" si="0"/>
        <v>0</v>
      </c>
      <c r="V28" s="123">
        <f t="shared" si="1"/>
        <v>0</v>
      </c>
      <c r="W28" s="123">
        <f t="shared" si="4"/>
        <v>0</v>
      </c>
      <c r="X28" s="123"/>
      <c r="Y28" s="153"/>
      <c r="Z28" s="145"/>
      <c r="AA28" s="145"/>
      <c r="AB28" s="145"/>
      <c r="AC28" s="145"/>
      <c r="AD28">
        <f t="shared" si="2"/>
        <v>0</v>
      </c>
      <c r="AE28">
        <f t="shared" si="3"/>
        <v>0</v>
      </c>
      <c r="AF28">
        <f t="shared" si="5"/>
        <v>0</v>
      </c>
      <c r="AI28" s="670" t="s">
        <v>377</v>
      </c>
      <c r="AJ28" s="670"/>
      <c r="AK28" s="670"/>
      <c r="AL28" s="670"/>
      <c r="AM28" s="670"/>
      <c r="AN28" s="670"/>
      <c r="AO28" s="670">
        <v>68</v>
      </c>
      <c r="AP28" s="670"/>
      <c r="AQ28" s="670"/>
      <c r="AR28" s="670">
        <v>4.87</v>
      </c>
      <c r="AS28" s="670"/>
      <c r="AV28" s="331">
        <v>61</v>
      </c>
    </row>
    <row r="29" spans="2:49" ht="47.25" customHeight="1" x14ac:dyDescent="0.25">
      <c r="B29" s="160"/>
      <c r="C29" s="161"/>
      <c r="D29" s="159">
        <v>161.62944444444446</v>
      </c>
      <c r="E29" s="159">
        <v>2.2947472222222225</v>
      </c>
      <c r="F29" s="159">
        <v>189</v>
      </c>
      <c r="G29" s="609" t="s">
        <v>378</v>
      </c>
      <c r="H29" s="609"/>
      <c r="I29" s="609"/>
      <c r="J29" s="609"/>
      <c r="K29" s="610"/>
      <c r="L29" s="104" t="s">
        <v>345</v>
      </c>
      <c r="M29" s="104" t="s">
        <v>357</v>
      </c>
      <c r="O29" s="120" t="str">
        <f>IF('All Meals'!C34="","",'All Meals'!C34)</f>
        <v/>
      </c>
      <c r="P29" s="121"/>
      <c r="Q29" s="145"/>
      <c r="R29" s="145"/>
      <c r="S29" s="145"/>
      <c r="T29" s="133"/>
      <c r="U29" s="123">
        <f t="shared" si="0"/>
        <v>0</v>
      </c>
      <c r="V29" s="123">
        <f t="shared" si="1"/>
        <v>0</v>
      </c>
      <c r="W29" s="123">
        <f t="shared" si="4"/>
        <v>0</v>
      </c>
      <c r="X29" s="123"/>
      <c r="Y29" s="153"/>
      <c r="Z29" s="145"/>
      <c r="AA29" s="145"/>
      <c r="AB29" s="145"/>
      <c r="AC29" s="145"/>
      <c r="AD29">
        <f t="shared" si="2"/>
        <v>0</v>
      </c>
      <c r="AE29">
        <f t="shared" si="3"/>
        <v>0</v>
      </c>
      <c r="AF29">
        <f t="shared" si="5"/>
        <v>0</v>
      </c>
      <c r="AI29" s="670" t="s">
        <v>379</v>
      </c>
      <c r="AJ29" s="670">
        <v>68</v>
      </c>
      <c r="AK29" s="670">
        <v>1.58</v>
      </c>
      <c r="AL29" s="670" t="s">
        <v>380</v>
      </c>
      <c r="AM29" s="670">
        <v>68</v>
      </c>
      <c r="AN29" s="670">
        <v>1.58</v>
      </c>
      <c r="AO29" s="670">
        <v>94</v>
      </c>
      <c r="AP29" s="670">
        <v>1.58</v>
      </c>
      <c r="AQ29" s="670" t="s">
        <v>380</v>
      </c>
      <c r="AR29" s="675">
        <v>1.6</v>
      </c>
      <c r="AS29" s="675"/>
      <c r="AV29" s="331">
        <v>70</v>
      </c>
    </row>
    <row r="30" spans="2:49" ht="47.25" customHeight="1" x14ac:dyDescent="0.25">
      <c r="B30" s="163"/>
      <c r="C30" s="164"/>
      <c r="D30" s="164">
        <v>0</v>
      </c>
      <c r="E30" s="164">
        <v>0</v>
      </c>
      <c r="F30" s="164">
        <v>0</v>
      </c>
      <c r="G30" s="611" t="s">
        <v>381</v>
      </c>
      <c r="H30" s="611"/>
      <c r="I30" s="611"/>
      <c r="J30" s="611"/>
      <c r="K30" s="612"/>
      <c r="L30" s="104">
        <f>L28/6</f>
        <v>0</v>
      </c>
      <c r="M30" s="104">
        <f>M28/7</f>
        <v>0</v>
      </c>
      <c r="O30" s="120" t="str">
        <f>IF('All Meals'!C35="","",'All Meals'!C35)</f>
        <v/>
      </c>
      <c r="P30" s="121"/>
      <c r="Q30" s="145"/>
      <c r="R30" s="145"/>
      <c r="S30" s="145"/>
      <c r="T30" s="133"/>
      <c r="U30" s="123">
        <f t="shared" si="0"/>
        <v>0</v>
      </c>
      <c r="V30" s="123">
        <f t="shared" si="1"/>
        <v>0</v>
      </c>
      <c r="W30" s="123">
        <f t="shared" si="4"/>
        <v>0</v>
      </c>
      <c r="X30" s="123"/>
      <c r="Y30" s="153"/>
      <c r="Z30" s="145"/>
      <c r="AA30" s="145"/>
      <c r="AB30" s="145"/>
      <c r="AC30" s="145"/>
      <c r="AD30">
        <f t="shared" si="2"/>
        <v>0</v>
      </c>
      <c r="AE30">
        <f t="shared" si="3"/>
        <v>0</v>
      </c>
      <c r="AF30">
        <f t="shared" si="5"/>
        <v>0</v>
      </c>
      <c r="AH30" s="162"/>
      <c r="AI30" s="670" t="s">
        <v>382</v>
      </c>
      <c r="AJ30" s="670">
        <v>52</v>
      </c>
      <c r="AK30" s="670">
        <v>3.46</v>
      </c>
      <c r="AL30" s="670" t="s">
        <v>382</v>
      </c>
      <c r="AM30" s="670">
        <v>52</v>
      </c>
      <c r="AN30" s="670">
        <v>3.46</v>
      </c>
      <c r="AO30" s="670">
        <v>52</v>
      </c>
      <c r="AP30" s="670">
        <v>3.46</v>
      </c>
      <c r="AQ30" s="670" t="s">
        <v>382</v>
      </c>
      <c r="AR30" s="670">
        <v>3.46</v>
      </c>
      <c r="AS30" s="670"/>
      <c r="AV30" s="331">
        <v>6</v>
      </c>
    </row>
    <row r="31" spans="2:49" ht="47.25" customHeight="1" x14ac:dyDescent="0.25">
      <c r="B31" s="192"/>
      <c r="C31" s="193"/>
      <c r="D31" s="345">
        <f>IF($C$27=1,D27,IF($C$27=2,D28,IF($C$27=3,D29,IF($C$27=4,D30,0))))</f>
        <v>0</v>
      </c>
      <c r="E31" s="345">
        <f>IF($C$27=1,E27,IF($C$27=2,E28,IF($C$27=3,E29,IF($C$27=4,E30,0))))</f>
        <v>0</v>
      </c>
      <c r="F31" s="345">
        <f>IF($C$27=1,F27,IF($C$27=2,F28,IF($C$27=3,F29,IF($C$27=4,F30,0))))</f>
        <v>0</v>
      </c>
      <c r="G31" s="679" t="s">
        <v>383</v>
      </c>
      <c r="H31" s="679"/>
      <c r="I31" s="679"/>
      <c r="J31" s="679"/>
      <c r="K31" s="680"/>
      <c r="L31" s="104"/>
      <c r="M31" s="104"/>
      <c r="O31" s="120" t="str">
        <f>IF('All Meals'!C36="","",'All Meals'!C36)</f>
        <v/>
      </c>
      <c r="P31" s="121"/>
      <c r="Q31" s="145"/>
      <c r="R31" s="145"/>
      <c r="S31" s="145"/>
      <c r="T31" s="133"/>
      <c r="U31" s="123">
        <f t="shared" si="0"/>
        <v>0</v>
      </c>
      <c r="V31" s="123">
        <f t="shared" si="1"/>
        <v>0</v>
      </c>
      <c r="W31" s="123">
        <f t="shared" si="4"/>
        <v>0</v>
      </c>
      <c r="X31" s="123"/>
      <c r="Y31" s="153"/>
      <c r="Z31" s="145"/>
      <c r="AA31" s="145"/>
      <c r="AB31" s="145"/>
      <c r="AC31" s="145"/>
      <c r="AD31">
        <f t="shared" si="2"/>
        <v>0</v>
      </c>
      <c r="AE31">
        <f t="shared" si="3"/>
        <v>0</v>
      </c>
      <c r="AF31">
        <f t="shared" si="5"/>
        <v>0</v>
      </c>
      <c r="AH31" s="165"/>
      <c r="AI31" s="670" t="s">
        <v>384</v>
      </c>
      <c r="AJ31" s="670">
        <v>73</v>
      </c>
      <c r="AK31" s="670">
        <v>1.2</v>
      </c>
      <c r="AL31" s="670" t="s">
        <v>384</v>
      </c>
      <c r="AM31" s="670">
        <v>73</v>
      </c>
      <c r="AN31" s="670">
        <v>1.2</v>
      </c>
      <c r="AO31" s="670">
        <v>73</v>
      </c>
      <c r="AP31" s="670">
        <v>1.2</v>
      </c>
      <c r="AQ31" s="670" t="s">
        <v>384</v>
      </c>
      <c r="AR31" s="675">
        <v>1.2</v>
      </c>
      <c r="AS31" s="675"/>
      <c r="AV31" s="331">
        <v>135</v>
      </c>
    </row>
    <row r="32" spans="2:49" ht="47.25" customHeight="1" x14ac:dyDescent="0.25">
      <c r="B32" s="681" t="s">
        <v>385</v>
      </c>
      <c r="C32" s="682"/>
      <c r="D32" s="682"/>
      <c r="E32" s="682"/>
      <c r="F32" s="682"/>
      <c r="G32" s="683"/>
      <c r="H32" s="354"/>
      <c r="I32" s="661"/>
      <c r="J32" s="661"/>
      <c r="K32" s="662"/>
      <c r="O32" s="120" t="str">
        <f>IF('All Meals'!C37="","",'All Meals'!C37)</f>
        <v/>
      </c>
      <c r="P32" s="121"/>
      <c r="Q32" s="145"/>
      <c r="R32" s="145"/>
      <c r="S32" s="145"/>
      <c r="T32" s="133"/>
      <c r="U32" s="123">
        <f t="shared" si="0"/>
        <v>0</v>
      </c>
      <c r="V32" s="123">
        <f t="shared" si="1"/>
        <v>0</v>
      </c>
      <c r="W32" s="123">
        <f t="shared" si="4"/>
        <v>0</v>
      </c>
      <c r="X32" s="123"/>
      <c r="Y32" s="153"/>
      <c r="Z32" s="145"/>
      <c r="AA32" s="145"/>
      <c r="AB32" s="145"/>
      <c r="AC32" s="145"/>
      <c r="AD32">
        <f t="shared" si="2"/>
        <v>0</v>
      </c>
      <c r="AE32">
        <f t="shared" si="3"/>
        <v>0</v>
      </c>
      <c r="AF32">
        <f t="shared" si="5"/>
        <v>0</v>
      </c>
      <c r="AH32" s="165"/>
      <c r="AI32" s="670" t="s">
        <v>386</v>
      </c>
      <c r="AJ32" s="670">
        <v>29</v>
      </c>
      <c r="AK32" s="670">
        <v>0.19</v>
      </c>
      <c r="AL32" s="670" t="s">
        <v>386</v>
      </c>
      <c r="AM32" s="670">
        <v>29</v>
      </c>
      <c r="AN32" s="670">
        <v>0.19</v>
      </c>
      <c r="AO32" s="670">
        <v>29</v>
      </c>
      <c r="AP32" s="670">
        <v>0.19</v>
      </c>
      <c r="AQ32" s="670" t="s">
        <v>386</v>
      </c>
      <c r="AR32" s="670">
        <v>0.19</v>
      </c>
      <c r="AS32" s="670"/>
      <c r="AV32" s="331">
        <v>168</v>
      </c>
    </row>
    <row r="33" spans="2:49" ht="47.25" customHeight="1" x14ac:dyDescent="0.25">
      <c r="B33" s="686" t="s">
        <v>387</v>
      </c>
      <c r="C33" s="661"/>
      <c r="D33" s="661"/>
      <c r="E33" s="661"/>
      <c r="F33" s="661"/>
      <c r="G33" s="661"/>
      <c r="H33" s="661"/>
      <c r="I33" s="661"/>
      <c r="J33" s="661"/>
      <c r="K33" s="662"/>
      <c r="L33" t="s">
        <v>333</v>
      </c>
      <c r="M33">
        <f>H32*F38</f>
        <v>0</v>
      </c>
      <c r="O33" s="120" t="str">
        <f>IF('All Meals'!C38="","",'All Meals'!C38)</f>
        <v/>
      </c>
      <c r="P33" s="121"/>
      <c r="Q33" s="145"/>
      <c r="R33" s="145"/>
      <c r="S33" s="145"/>
      <c r="T33" s="133"/>
      <c r="U33" s="123">
        <f t="shared" si="0"/>
        <v>0</v>
      </c>
      <c r="V33" s="123">
        <f t="shared" si="1"/>
        <v>0</v>
      </c>
      <c r="W33" s="123">
        <f t="shared" si="4"/>
        <v>0</v>
      </c>
      <c r="X33" s="123"/>
      <c r="Y33" s="153"/>
      <c r="Z33" s="145"/>
      <c r="AA33" s="145"/>
      <c r="AB33" s="145"/>
      <c r="AC33" s="145"/>
      <c r="AD33">
        <f t="shared" si="2"/>
        <v>0</v>
      </c>
      <c r="AE33">
        <f t="shared" si="3"/>
        <v>0</v>
      </c>
      <c r="AF33">
        <f t="shared" si="5"/>
        <v>0</v>
      </c>
      <c r="AH33" s="165"/>
      <c r="AI33" s="670" t="s">
        <v>388</v>
      </c>
      <c r="AJ33" s="670">
        <v>43</v>
      </c>
      <c r="AK33" s="670">
        <v>0.66</v>
      </c>
      <c r="AL33" s="670" t="s">
        <v>388</v>
      </c>
      <c r="AM33" s="670">
        <v>43</v>
      </c>
      <c r="AN33" s="670">
        <v>0.66</v>
      </c>
      <c r="AO33" s="670">
        <v>43</v>
      </c>
      <c r="AP33" s="670">
        <v>0.66</v>
      </c>
      <c r="AQ33" s="670" t="s">
        <v>388</v>
      </c>
      <c r="AR33" s="670">
        <v>0.66</v>
      </c>
      <c r="AS33" s="670"/>
      <c r="AV33" s="331">
        <v>146</v>
      </c>
    </row>
    <row r="34" spans="2:49" ht="47.25" customHeight="1" x14ac:dyDescent="0.25">
      <c r="B34" s="168"/>
      <c r="C34" s="169">
        <v>4</v>
      </c>
      <c r="D34" s="170">
        <v>222.60666666666665</v>
      </c>
      <c r="E34" s="170">
        <v>2.9260999999999999</v>
      </c>
      <c r="F34" s="170">
        <v>269.75</v>
      </c>
      <c r="G34" s="684" t="s">
        <v>389</v>
      </c>
      <c r="H34" s="684"/>
      <c r="I34" s="684"/>
      <c r="J34" s="684"/>
      <c r="K34" s="685"/>
      <c r="L34" s="104" t="s">
        <v>367</v>
      </c>
      <c r="M34" s="321">
        <f>M33/7</f>
        <v>0</v>
      </c>
      <c r="O34" s="120" t="str">
        <f>IF('All Meals'!C39="","",'All Meals'!C39)</f>
        <v/>
      </c>
      <c r="P34" s="121"/>
      <c r="Q34" s="145"/>
      <c r="R34" s="145"/>
      <c r="S34" s="145"/>
      <c r="T34" s="133"/>
      <c r="U34" s="123">
        <f t="shared" si="0"/>
        <v>0</v>
      </c>
      <c r="V34" s="123">
        <f t="shared" si="1"/>
        <v>0</v>
      </c>
      <c r="W34" s="123">
        <f t="shared" si="4"/>
        <v>0</v>
      </c>
      <c r="X34" s="123"/>
      <c r="Y34" s="153"/>
      <c r="Z34" s="145"/>
      <c r="AA34" s="145"/>
      <c r="AB34" s="145"/>
      <c r="AC34" s="145"/>
      <c r="AD34">
        <f t="shared" si="2"/>
        <v>0</v>
      </c>
      <c r="AE34">
        <f t="shared" si="3"/>
        <v>0</v>
      </c>
      <c r="AF34">
        <f t="shared" si="5"/>
        <v>0</v>
      </c>
      <c r="AH34" s="165"/>
      <c r="AI34" s="670" t="s">
        <v>390</v>
      </c>
      <c r="AJ34" s="670">
        <v>11</v>
      </c>
      <c r="AK34" s="670">
        <v>7.0000000000000007E-2</v>
      </c>
      <c r="AL34" s="670" t="s">
        <v>390</v>
      </c>
      <c r="AM34" s="670">
        <v>11</v>
      </c>
      <c r="AN34" s="670">
        <v>7.0000000000000007E-2</v>
      </c>
      <c r="AO34" s="670">
        <v>11</v>
      </c>
      <c r="AP34" s="670">
        <v>7.0000000000000007E-2</v>
      </c>
      <c r="AQ34" s="670" t="s">
        <v>390</v>
      </c>
      <c r="AR34" s="670">
        <v>7.0000000000000007E-2</v>
      </c>
      <c r="AS34" s="670"/>
      <c r="AV34" s="331">
        <v>134</v>
      </c>
    </row>
    <row r="35" spans="2:49" ht="47.25" customHeight="1" x14ac:dyDescent="0.25">
      <c r="B35" s="171"/>
      <c r="C35" s="172"/>
      <c r="D35" s="170">
        <v>246.96666666666664</v>
      </c>
      <c r="E35" s="170">
        <v>3.8340000000000001</v>
      </c>
      <c r="F35" s="170">
        <v>269.75</v>
      </c>
      <c r="G35" s="684" t="s">
        <v>391</v>
      </c>
      <c r="H35" s="684"/>
      <c r="I35" s="684"/>
      <c r="J35" s="684"/>
      <c r="K35" s="685"/>
      <c r="L35" s="104"/>
      <c r="M35" s="104"/>
      <c r="O35" s="120" t="str">
        <f>IF('All Meals'!C40="","",'All Meals'!C40)</f>
        <v/>
      </c>
      <c r="P35" s="121"/>
      <c r="Q35" s="145"/>
      <c r="R35" s="145"/>
      <c r="S35" s="145"/>
      <c r="T35" s="133"/>
      <c r="U35" s="123">
        <f t="shared" si="0"/>
        <v>0</v>
      </c>
      <c r="V35" s="123">
        <f t="shared" si="1"/>
        <v>0</v>
      </c>
      <c r="W35" s="123">
        <f t="shared" si="4"/>
        <v>0</v>
      </c>
      <c r="X35" s="123"/>
      <c r="Y35" s="153"/>
      <c r="Z35" s="145"/>
      <c r="AA35" s="145"/>
      <c r="AB35" s="145"/>
      <c r="AC35" s="145"/>
      <c r="AD35">
        <f t="shared" si="2"/>
        <v>0</v>
      </c>
      <c r="AE35">
        <f t="shared" si="3"/>
        <v>0</v>
      </c>
      <c r="AF35">
        <f t="shared" si="5"/>
        <v>0</v>
      </c>
      <c r="AH35" s="165"/>
      <c r="AI35" s="670" t="s">
        <v>392</v>
      </c>
      <c r="AJ35" s="670">
        <v>57</v>
      </c>
      <c r="AK35" s="670">
        <v>0.72</v>
      </c>
      <c r="AL35" s="670" t="s">
        <v>392</v>
      </c>
      <c r="AM35" s="670">
        <v>57</v>
      </c>
      <c r="AN35" s="670">
        <v>0.72</v>
      </c>
      <c r="AO35" s="670">
        <v>57</v>
      </c>
      <c r="AP35" s="670">
        <v>0.72</v>
      </c>
      <c r="AQ35" s="670" t="s">
        <v>392</v>
      </c>
      <c r="AR35" s="670">
        <v>0.72</v>
      </c>
      <c r="AS35" s="670"/>
      <c r="AV35" s="331">
        <v>88</v>
      </c>
    </row>
    <row r="36" spans="2:49" ht="47.25" customHeight="1" x14ac:dyDescent="0.25">
      <c r="B36" s="171"/>
      <c r="C36" s="172"/>
      <c r="D36" s="170">
        <v>271.32666666666665</v>
      </c>
      <c r="E36" s="170">
        <v>4.7419000000000002</v>
      </c>
      <c r="F36" s="170">
        <v>269.75</v>
      </c>
      <c r="G36" s="684" t="s">
        <v>393</v>
      </c>
      <c r="H36" s="684"/>
      <c r="I36" s="684"/>
      <c r="J36" s="684"/>
      <c r="K36" s="685"/>
      <c r="L36" s="104" t="s">
        <v>370</v>
      </c>
      <c r="M36" s="104" t="s">
        <v>371</v>
      </c>
      <c r="O36" s="120" t="str">
        <f>IF('All Meals'!C41="","",'All Meals'!C41)</f>
        <v/>
      </c>
      <c r="P36" s="121"/>
      <c r="Q36" s="145"/>
      <c r="R36" s="145"/>
      <c r="S36" s="145"/>
      <c r="T36" s="133"/>
      <c r="U36" s="123">
        <f t="shared" si="0"/>
        <v>0</v>
      </c>
      <c r="V36" s="123">
        <f t="shared" si="1"/>
        <v>0</v>
      </c>
      <c r="W36" s="123">
        <f t="shared" si="4"/>
        <v>0</v>
      </c>
      <c r="X36" s="123"/>
      <c r="Y36" s="153"/>
      <c r="Z36" s="145"/>
      <c r="AA36" s="145"/>
      <c r="AB36" s="145"/>
      <c r="AC36" s="145"/>
      <c r="AD36">
        <f t="shared" si="2"/>
        <v>0</v>
      </c>
      <c r="AE36">
        <f t="shared" si="3"/>
        <v>0</v>
      </c>
      <c r="AF36">
        <f t="shared" si="5"/>
        <v>0</v>
      </c>
      <c r="AH36" s="165"/>
      <c r="AI36" s="670" t="s">
        <v>394</v>
      </c>
      <c r="AJ36" s="670">
        <v>9</v>
      </c>
      <c r="AK36" s="670">
        <v>0</v>
      </c>
      <c r="AL36" s="670" t="s">
        <v>394</v>
      </c>
      <c r="AM36" s="670">
        <v>9</v>
      </c>
      <c r="AN36" s="670">
        <v>0</v>
      </c>
      <c r="AO36" s="670">
        <v>9</v>
      </c>
      <c r="AP36" s="670">
        <v>0</v>
      </c>
      <c r="AQ36" s="670" t="s">
        <v>394</v>
      </c>
      <c r="AR36" s="670">
        <v>0</v>
      </c>
      <c r="AS36" s="670"/>
      <c r="AV36" s="331">
        <v>82</v>
      </c>
    </row>
    <row r="37" spans="2:49" ht="47.25" customHeight="1" x14ac:dyDescent="0.25">
      <c r="B37" s="173"/>
      <c r="C37" s="174"/>
      <c r="D37" s="174">
        <v>0</v>
      </c>
      <c r="E37" s="174">
        <v>0</v>
      </c>
      <c r="F37" s="174">
        <v>0</v>
      </c>
      <c r="G37" s="676" t="s">
        <v>395</v>
      </c>
      <c r="H37" s="676"/>
      <c r="I37" s="676"/>
      <c r="J37" s="676"/>
      <c r="K37" s="677"/>
      <c r="L37" s="104">
        <f>D38*$H$32</f>
        <v>0</v>
      </c>
      <c r="M37" s="104">
        <f>E38*$H$32</f>
        <v>0</v>
      </c>
      <c r="O37" s="120" t="str">
        <f>IF('All Meals'!C42="","",'All Meals'!C42)</f>
        <v/>
      </c>
      <c r="P37" s="121"/>
      <c r="Q37" s="145"/>
      <c r="R37" s="145"/>
      <c r="S37" s="145"/>
      <c r="T37" s="133"/>
      <c r="U37" s="123">
        <f t="shared" si="0"/>
        <v>0</v>
      </c>
      <c r="V37" s="123">
        <f t="shared" si="1"/>
        <v>0</v>
      </c>
      <c r="W37" s="123">
        <f t="shared" si="4"/>
        <v>0</v>
      </c>
      <c r="X37" s="123"/>
      <c r="Y37" s="153"/>
      <c r="Z37" s="145"/>
      <c r="AA37" s="145"/>
      <c r="AB37" s="145"/>
      <c r="AC37" s="145"/>
      <c r="AD37">
        <f t="shared" si="2"/>
        <v>0</v>
      </c>
      <c r="AE37">
        <f t="shared" si="3"/>
        <v>0</v>
      </c>
      <c r="AF37">
        <f t="shared" si="5"/>
        <v>0</v>
      </c>
      <c r="AH37" s="165"/>
      <c r="AI37" s="670" t="s">
        <v>396</v>
      </c>
      <c r="AJ37" s="670">
        <v>38</v>
      </c>
      <c r="AK37" s="670">
        <v>0</v>
      </c>
      <c r="AL37" s="670" t="s">
        <v>396</v>
      </c>
      <c r="AM37" s="670">
        <v>38</v>
      </c>
      <c r="AN37" s="670">
        <v>0</v>
      </c>
      <c r="AO37" s="670">
        <v>38</v>
      </c>
      <c r="AP37" s="670">
        <v>0</v>
      </c>
      <c r="AQ37" s="670" t="s">
        <v>396</v>
      </c>
      <c r="AR37" s="670">
        <v>0</v>
      </c>
      <c r="AS37" s="670"/>
      <c r="AV37" s="331">
        <v>1</v>
      </c>
    </row>
    <row r="38" spans="2:49" ht="47.25" customHeight="1" x14ac:dyDescent="0.25">
      <c r="B38" s="3"/>
      <c r="C38" s="3"/>
      <c r="D38" s="74">
        <f>IF($C$34=1,D34,IF($C$34=2,D35,IF($C$34=3,D36,IF($C$34=4,D37,0))))</f>
        <v>0</v>
      </c>
      <c r="E38" s="74">
        <f>IF($C$34=1,E34,IF($C$34=2,E35,IF($C$34=3,E36,IF($C$34=4,E37,0))))</f>
        <v>0</v>
      </c>
      <c r="F38" s="74">
        <f>IF($C$34=1,F34,IF($C$34=2,F35,IF($C$34=3,F36,IF($C$34=4,F37,0))))</f>
        <v>0</v>
      </c>
      <c r="G38" s="377"/>
      <c r="H38" s="377"/>
      <c r="I38" s="377"/>
      <c r="J38" s="377"/>
      <c r="K38" s="377"/>
      <c r="L38" s="104"/>
      <c r="M38" s="104"/>
      <c r="O38" s="120" t="str">
        <f>IF('All Meals'!C43="","",'All Meals'!C43)</f>
        <v/>
      </c>
      <c r="P38" s="121"/>
      <c r="Q38" s="145"/>
      <c r="R38" s="145"/>
      <c r="S38" s="145"/>
      <c r="T38" s="133"/>
      <c r="U38" s="123">
        <f t="shared" si="0"/>
        <v>0</v>
      </c>
      <c r="V38" s="123">
        <f t="shared" si="1"/>
        <v>0</v>
      </c>
      <c r="W38" s="123">
        <f t="shared" si="4"/>
        <v>0</v>
      </c>
      <c r="X38" s="123"/>
      <c r="Y38" s="153"/>
      <c r="Z38" s="145"/>
      <c r="AA38" s="145"/>
      <c r="AB38" s="145"/>
      <c r="AC38" s="145"/>
      <c r="AF38">
        <f t="shared" si="5"/>
        <v>0</v>
      </c>
      <c r="AH38" s="165"/>
      <c r="AI38" s="670" t="s">
        <v>397</v>
      </c>
      <c r="AJ38" s="670">
        <v>106</v>
      </c>
      <c r="AK38" s="670">
        <v>0.01</v>
      </c>
      <c r="AL38" s="670" t="s">
        <v>397</v>
      </c>
      <c r="AM38" s="670">
        <v>106</v>
      </c>
      <c r="AN38" s="670">
        <v>0.01</v>
      </c>
      <c r="AO38" s="670">
        <v>106</v>
      </c>
      <c r="AP38" s="670">
        <v>0.01</v>
      </c>
      <c r="AQ38" s="670" t="s">
        <v>397</v>
      </c>
      <c r="AR38" s="670">
        <v>0.01</v>
      </c>
      <c r="AS38" s="670"/>
      <c r="AV38" s="331">
        <v>24</v>
      </c>
    </row>
    <row r="39" spans="2:49" ht="47.25" customHeight="1" x14ac:dyDescent="0.25">
      <c r="B39" s="678"/>
      <c r="C39" s="678"/>
      <c r="D39" s="678"/>
      <c r="E39" s="678"/>
      <c r="F39" s="678"/>
      <c r="G39" s="678"/>
      <c r="H39" s="678"/>
      <c r="I39" s="678"/>
      <c r="J39" s="678"/>
      <c r="K39" s="678"/>
      <c r="L39" s="104" t="s">
        <v>345</v>
      </c>
      <c r="M39" s="104" t="s">
        <v>357</v>
      </c>
      <c r="O39" s="120" t="str">
        <f>IF('All Meals'!C44="","",'All Meals'!C44)</f>
        <v/>
      </c>
      <c r="P39" s="121"/>
      <c r="Q39" s="145"/>
      <c r="R39" s="145"/>
      <c r="S39" s="145"/>
      <c r="T39" s="133"/>
      <c r="U39" s="123">
        <f t="shared" ref="U39:U57" si="6">Q39*T39</f>
        <v>0</v>
      </c>
      <c r="V39" s="123">
        <f t="shared" ref="V39:V57" si="7">R39*T39</f>
        <v>0</v>
      </c>
      <c r="W39" s="123">
        <f t="shared" si="4"/>
        <v>0</v>
      </c>
      <c r="X39" s="123"/>
      <c r="Y39" s="153"/>
      <c r="Z39" s="145"/>
      <c r="AA39" s="145"/>
      <c r="AB39" s="145"/>
      <c r="AC39" s="145"/>
      <c r="AD39">
        <f t="shared" ref="AD39:AD57" si="8">Z39*AC39</f>
        <v>0</v>
      </c>
      <c r="AE39">
        <f t="shared" ref="AE39:AE57" si="9">AA39*AC39</f>
        <v>0</v>
      </c>
      <c r="AF39">
        <f t="shared" si="5"/>
        <v>0</v>
      </c>
      <c r="AH39" s="165"/>
      <c r="AI39" s="670" t="s">
        <v>398</v>
      </c>
      <c r="AJ39" s="670">
        <v>3</v>
      </c>
      <c r="AK39" s="670">
        <v>0.01</v>
      </c>
      <c r="AL39" s="670" t="s">
        <v>398</v>
      </c>
      <c r="AM39" s="670">
        <v>3</v>
      </c>
      <c r="AN39" s="670">
        <v>0.01</v>
      </c>
      <c r="AO39" s="670">
        <v>3</v>
      </c>
      <c r="AP39" s="670">
        <v>0.01</v>
      </c>
      <c r="AQ39" s="670" t="s">
        <v>398</v>
      </c>
      <c r="AR39" s="670">
        <v>0.01</v>
      </c>
      <c r="AS39" s="670"/>
      <c r="AV39" s="331">
        <v>57</v>
      </c>
    </row>
    <row r="40" spans="2:49" ht="47.25" customHeight="1" x14ac:dyDescent="0.25">
      <c r="B40" s="557"/>
      <c r="C40" s="557"/>
      <c r="D40" s="557"/>
      <c r="E40" s="557"/>
      <c r="F40" s="557"/>
      <c r="G40" s="557"/>
      <c r="H40" s="557"/>
      <c r="I40" s="557"/>
      <c r="J40" s="557"/>
      <c r="K40" s="557"/>
      <c r="L40" s="104">
        <f>L37/6</f>
        <v>0</v>
      </c>
      <c r="M40" s="104">
        <f>M37/7</f>
        <v>0</v>
      </c>
      <c r="O40" s="120" t="str">
        <f>IF('All Meals'!C45="","",'All Meals'!C45)</f>
        <v/>
      </c>
      <c r="P40" s="121"/>
      <c r="Q40" s="145"/>
      <c r="R40" s="145"/>
      <c r="S40" s="145"/>
      <c r="T40" s="133"/>
      <c r="U40" s="123">
        <f t="shared" si="6"/>
        <v>0</v>
      </c>
      <c r="V40" s="123">
        <f t="shared" si="7"/>
        <v>0</v>
      </c>
      <c r="W40" s="123">
        <f t="shared" si="4"/>
        <v>0</v>
      </c>
      <c r="X40" s="123"/>
      <c r="Y40" s="153"/>
      <c r="Z40" s="145"/>
      <c r="AA40" s="145"/>
      <c r="AB40" s="145"/>
      <c r="AC40" s="145"/>
      <c r="AD40">
        <f t="shared" si="8"/>
        <v>0</v>
      </c>
      <c r="AE40">
        <f t="shared" si="9"/>
        <v>0</v>
      </c>
      <c r="AF40">
        <f t="shared" si="5"/>
        <v>0</v>
      </c>
      <c r="AH40" s="564" t="s">
        <v>362</v>
      </c>
      <c r="AI40" s="564"/>
      <c r="AJ40" s="564"/>
      <c r="AK40" s="564"/>
      <c r="AL40" s="564"/>
      <c r="AM40" s="564"/>
      <c r="AN40" s="564"/>
      <c r="AO40" s="564"/>
      <c r="AP40" s="564"/>
      <c r="AQ40" s="564"/>
      <c r="AR40" s="564"/>
      <c r="AS40" s="564"/>
      <c r="AT40" s="564"/>
      <c r="AU40" s="564"/>
      <c r="AV40" s="564"/>
      <c r="AW40" s="564"/>
    </row>
    <row r="41" spans="2:49" ht="47.25" customHeight="1" thickBot="1" x14ac:dyDescent="0.3">
      <c r="B41" s="678"/>
      <c r="C41" s="678"/>
      <c r="D41" s="678"/>
      <c r="E41" s="678"/>
      <c r="F41" s="678"/>
      <c r="G41" s="678"/>
      <c r="H41" s="678"/>
      <c r="I41" s="678"/>
      <c r="J41" s="678"/>
      <c r="K41" s="678"/>
      <c r="O41" s="120" t="str">
        <f>IF('All Meals'!C46="","",'All Meals'!C46)</f>
        <v/>
      </c>
      <c r="P41" s="121"/>
      <c r="Q41" s="145"/>
      <c r="R41" s="145"/>
      <c r="S41" s="145"/>
      <c r="T41" s="133"/>
      <c r="U41" s="123">
        <f t="shared" si="6"/>
        <v>0</v>
      </c>
      <c r="V41" s="123">
        <f t="shared" si="7"/>
        <v>0</v>
      </c>
      <c r="W41" s="123">
        <f t="shared" si="4"/>
        <v>0</v>
      </c>
      <c r="X41" s="123"/>
      <c r="Y41" s="153"/>
      <c r="Z41" s="145"/>
      <c r="AA41" s="145"/>
      <c r="AB41" s="145"/>
      <c r="AC41" s="145"/>
      <c r="AD41">
        <f t="shared" si="8"/>
        <v>0</v>
      </c>
      <c r="AE41">
        <f t="shared" si="9"/>
        <v>0</v>
      </c>
      <c r="AF41">
        <f t="shared" si="5"/>
        <v>0</v>
      </c>
      <c r="AH41" s="165"/>
      <c r="AK41" s="165"/>
      <c r="AO41" s="165"/>
      <c r="AT41" s="326"/>
    </row>
    <row r="42" spans="2:49" ht="47.25" customHeight="1" thickBot="1" x14ac:dyDescent="0.3">
      <c r="B42" s="664" t="s">
        <v>399</v>
      </c>
      <c r="C42" s="665"/>
      <c r="D42" s="665"/>
      <c r="E42" s="665"/>
      <c r="F42" s="665"/>
      <c r="G42" s="665"/>
      <c r="H42" s="665"/>
      <c r="I42" s="665"/>
      <c r="J42" s="665"/>
      <c r="K42" s="666"/>
      <c r="O42" s="120" t="str">
        <f>IF('All Meals'!C47="","",'All Meals'!C47)</f>
        <v/>
      </c>
      <c r="P42" s="121"/>
      <c r="Q42" s="145"/>
      <c r="R42" s="145"/>
      <c r="S42" s="145"/>
      <c r="T42" s="133"/>
      <c r="U42" s="123">
        <f t="shared" si="6"/>
        <v>0</v>
      </c>
      <c r="V42" s="123">
        <f t="shared" si="7"/>
        <v>0</v>
      </c>
      <c r="W42" s="123">
        <f t="shared" si="4"/>
        <v>0</v>
      </c>
      <c r="X42" s="123"/>
      <c r="Y42" s="153"/>
      <c r="Z42" s="145"/>
      <c r="AA42" s="145"/>
      <c r="AB42" s="145"/>
      <c r="AC42" s="145"/>
      <c r="AD42">
        <f t="shared" si="8"/>
        <v>0</v>
      </c>
      <c r="AE42">
        <f t="shared" si="9"/>
        <v>0</v>
      </c>
      <c r="AF42">
        <f t="shared" si="5"/>
        <v>0</v>
      </c>
      <c r="AH42" s="165"/>
      <c r="AK42" s="165"/>
      <c r="AO42" s="165"/>
    </row>
    <row r="43" spans="2:49" ht="47.25" customHeight="1" x14ac:dyDescent="0.25">
      <c r="B43" s="667" t="s">
        <v>400</v>
      </c>
      <c r="C43" s="668"/>
      <c r="D43" s="668"/>
      <c r="E43" s="668"/>
      <c r="F43" s="668"/>
      <c r="G43" s="668"/>
      <c r="H43" s="668"/>
      <c r="I43" s="668"/>
      <c r="J43" s="668"/>
      <c r="K43" s="669"/>
      <c r="L43" s="3" t="s">
        <v>401</v>
      </c>
      <c r="M43">
        <f>H25+H32</f>
        <v>0</v>
      </c>
      <c r="O43" s="120" t="str">
        <f>IF('All Meals'!C48="","",'All Meals'!C48)</f>
        <v/>
      </c>
      <c r="P43" s="121"/>
      <c r="Q43" s="145"/>
      <c r="R43" s="145"/>
      <c r="S43" s="145"/>
      <c r="T43" s="133"/>
      <c r="U43" s="123">
        <f t="shared" si="6"/>
        <v>0</v>
      </c>
      <c r="V43" s="123">
        <f t="shared" si="7"/>
        <v>0</v>
      </c>
      <c r="W43" s="123">
        <f t="shared" si="4"/>
        <v>0</v>
      </c>
      <c r="X43" s="123"/>
      <c r="Y43" s="153"/>
      <c r="Z43" s="145"/>
      <c r="AA43" s="145"/>
      <c r="AB43" s="145"/>
      <c r="AC43" s="145"/>
      <c r="AD43">
        <f t="shared" si="8"/>
        <v>0</v>
      </c>
      <c r="AE43">
        <f t="shared" si="9"/>
        <v>0</v>
      </c>
      <c r="AF43">
        <f t="shared" si="5"/>
        <v>0</v>
      </c>
      <c r="AH43" s="165"/>
    </row>
    <row r="44" spans="2:49" ht="47.25" customHeight="1" x14ac:dyDescent="0.25">
      <c r="B44" s="663" t="s">
        <v>402</v>
      </c>
      <c r="C44" s="663"/>
      <c r="D44" s="663"/>
      <c r="E44" s="663"/>
      <c r="F44" s="663"/>
      <c r="G44" s="663"/>
      <c r="H44" s="376" t="s">
        <v>403</v>
      </c>
      <c r="I44" s="376"/>
      <c r="J44" s="376"/>
      <c r="K44" s="376" t="s">
        <v>404</v>
      </c>
      <c r="L44" s="166" t="s">
        <v>405</v>
      </c>
      <c r="M44" s="104">
        <f>H32</f>
        <v>0</v>
      </c>
      <c r="O44" s="120" t="str">
        <f>IF('All Meals'!C49="","",'All Meals'!C49)</f>
        <v/>
      </c>
      <c r="P44" s="121"/>
      <c r="Q44" s="145"/>
      <c r="R44" s="145"/>
      <c r="S44" s="145"/>
      <c r="T44" s="133"/>
      <c r="U44" s="123">
        <f t="shared" si="6"/>
        <v>0</v>
      </c>
      <c r="V44" s="123">
        <f t="shared" si="7"/>
        <v>0</v>
      </c>
      <c r="W44" s="123">
        <f t="shared" si="4"/>
        <v>0</v>
      </c>
      <c r="X44" s="123"/>
      <c r="Y44" s="153"/>
      <c r="Z44" s="145"/>
      <c r="AA44" s="145"/>
      <c r="AB44" s="145"/>
      <c r="AC44" s="145"/>
      <c r="AD44">
        <f t="shared" si="8"/>
        <v>0</v>
      </c>
      <c r="AE44">
        <f t="shared" si="9"/>
        <v>0</v>
      </c>
      <c r="AF44">
        <f t="shared" si="5"/>
        <v>0</v>
      </c>
    </row>
    <row r="45" spans="2:49" ht="47.25" customHeight="1" x14ac:dyDescent="0.25">
      <c r="B45" s="600" t="s">
        <v>406</v>
      </c>
      <c r="C45" s="600"/>
      <c r="D45" s="600"/>
      <c r="E45" s="600"/>
      <c r="F45" s="600"/>
      <c r="G45" s="600"/>
      <c r="H45" s="332"/>
      <c r="I45" s="332"/>
      <c r="J45" s="332"/>
      <c r="K45" s="332"/>
      <c r="L45" s="166" t="b">
        <v>0</v>
      </c>
      <c r="M45" s="104">
        <f>IF(L45=TRUE,M43*140,0)</f>
        <v>0</v>
      </c>
      <c r="O45" s="120" t="str">
        <f>IF('All Meals'!C50="","",'All Meals'!C50)</f>
        <v/>
      </c>
      <c r="P45" s="121"/>
      <c r="Q45" s="145"/>
      <c r="R45" s="145"/>
      <c r="S45" s="145"/>
      <c r="T45" s="133"/>
      <c r="U45" s="123">
        <f t="shared" si="6"/>
        <v>0</v>
      </c>
      <c r="V45" s="123">
        <f t="shared" si="7"/>
        <v>0</v>
      </c>
      <c r="W45" s="123">
        <f t="shared" si="4"/>
        <v>0</v>
      </c>
      <c r="X45" s="123"/>
      <c r="Y45" s="153"/>
      <c r="Z45" s="145"/>
      <c r="AA45" s="145"/>
      <c r="AB45" s="145"/>
      <c r="AC45" s="145"/>
      <c r="AD45">
        <f t="shared" si="8"/>
        <v>0</v>
      </c>
      <c r="AE45">
        <f t="shared" si="9"/>
        <v>0</v>
      </c>
      <c r="AF45">
        <f t="shared" si="5"/>
        <v>0</v>
      </c>
    </row>
    <row r="46" spans="2:49" ht="48" customHeight="1" x14ac:dyDescent="0.25">
      <c r="B46" s="600" t="s">
        <v>407</v>
      </c>
      <c r="C46" s="600"/>
      <c r="D46" s="600"/>
      <c r="E46" s="600"/>
      <c r="F46" s="600"/>
      <c r="G46" s="600"/>
      <c r="H46" s="332"/>
      <c r="I46" s="332"/>
      <c r="J46" s="332"/>
      <c r="K46" s="332"/>
      <c r="L46" s="166" t="b">
        <v>0</v>
      </c>
      <c r="M46" s="104">
        <f>IF(L46=TRUE,M44*110,0)</f>
        <v>0</v>
      </c>
      <c r="O46" s="120" t="str">
        <f>IF('All Meals'!C51="","",'All Meals'!C51)</f>
        <v/>
      </c>
      <c r="P46" s="121"/>
      <c r="Q46" s="145"/>
      <c r="R46" s="145"/>
      <c r="S46" s="145"/>
      <c r="T46" s="133"/>
      <c r="U46" s="123">
        <f t="shared" si="6"/>
        <v>0</v>
      </c>
      <c r="V46" s="123">
        <f t="shared" si="7"/>
        <v>0</v>
      </c>
      <c r="W46" s="123">
        <f t="shared" si="4"/>
        <v>0</v>
      </c>
      <c r="X46" s="123"/>
      <c r="Y46" s="153"/>
      <c r="Z46" s="145"/>
      <c r="AA46" s="145"/>
      <c r="AB46" s="145"/>
      <c r="AC46" s="145"/>
      <c r="AD46">
        <f t="shared" si="8"/>
        <v>0</v>
      </c>
      <c r="AE46">
        <f t="shared" si="9"/>
        <v>0</v>
      </c>
      <c r="AF46">
        <f t="shared" si="5"/>
        <v>0</v>
      </c>
    </row>
    <row r="47" spans="2:49" ht="47.25" customHeight="1" x14ac:dyDescent="0.25">
      <c r="B47" s="600" t="s">
        <v>408</v>
      </c>
      <c r="C47" s="600"/>
      <c r="D47" s="600"/>
      <c r="E47" s="600"/>
      <c r="F47" s="600"/>
      <c r="G47" s="600"/>
      <c r="H47" s="332"/>
      <c r="I47" s="332"/>
      <c r="J47" s="332"/>
      <c r="K47" s="332"/>
      <c r="L47" s="166" t="b">
        <v>0</v>
      </c>
      <c r="M47" s="104">
        <f>IF(L47=TRUE,M43*30,0)</f>
        <v>0</v>
      </c>
      <c r="O47" s="120" t="str">
        <f>IF('All Meals'!C52="","",'All Meals'!C52)</f>
        <v/>
      </c>
      <c r="P47" s="121"/>
      <c r="Q47" s="145"/>
      <c r="R47" s="145"/>
      <c r="S47" s="145"/>
      <c r="T47" s="133"/>
      <c r="U47" s="123">
        <f t="shared" si="6"/>
        <v>0</v>
      </c>
      <c r="V47" s="123">
        <f t="shared" si="7"/>
        <v>0</v>
      </c>
      <c r="W47" s="123">
        <f t="shared" si="4"/>
        <v>0</v>
      </c>
      <c r="X47" s="123"/>
      <c r="Y47" s="153"/>
      <c r="Z47" s="145"/>
      <c r="AA47" s="145"/>
      <c r="AB47" s="145"/>
      <c r="AC47" s="145"/>
      <c r="AD47">
        <f t="shared" si="8"/>
        <v>0</v>
      </c>
      <c r="AE47">
        <f t="shared" si="9"/>
        <v>0</v>
      </c>
      <c r="AF47">
        <f t="shared" si="5"/>
        <v>0</v>
      </c>
    </row>
    <row r="48" spans="2:49" ht="47.25" customHeight="1" x14ac:dyDescent="0.25">
      <c r="B48" s="740" t="s">
        <v>409</v>
      </c>
      <c r="C48" s="741"/>
      <c r="D48" s="741"/>
      <c r="E48" s="741"/>
      <c r="F48" s="741"/>
      <c r="G48" s="741"/>
      <c r="H48" s="741"/>
      <c r="I48" s="741"/>
      <c r="J48" s="741"/>
      <c r="K48" s="742"/>
      <c r="O48" s="120" t="str">
        <f>IF('All Meals'!C53="","",'All Meals'!C53)</f>
        <v/>
      </c>
      <c r="P48" s="121"/>
      <c r="Q48" s="145"/>
      <c r="R48" s="145"/>
      <c r="S48" s="145"/>
      <c r="T48" s="133"/>
      <c r="U48" s="123">
        <f t="shared" si="6"/>
        <v>0</v>
      </c>
      <c r="V48" s="123">
        <f t="shared" si="7"/>
        <v>0</v>
      </c>
      <c r="W48" s="123">
        <f t="shared" si="4"/>
        <v>0</v>
      </c>
      <c r="X48" s="123"/>
      <c r="Y48" s="153"/>
      <c r="Z48" s="145"/>
      <c r="AA48" s="145"/>
      <c r="AB48" s="145"/>
      <c r="AC48" s="145"/>
      <c r="AD48">
        <f t="shared" si="8"/>
        <v>0</v>
      </c>
      <c r="AE48">
        <f t="shared" si="9"/>
        <v>0</v>
      </c>
      <c r="AF48">
        <f t="shared" si="5"/>
        <v>0</v>
      </c>
    </row>
    <row r="49" spans="2:32" ht="57.75" customHeight="1" x14ac:dyDescent="0.25">
      <c r="B49" s="743" t="s">
        <v>402</v>
      </c>
      <c r="C49" s="743"/>
      <c r="D49" s="743"/>
      <c r="E49" s="743"/>
      <c r="F49" s="743"/>
      <c r="G49" s="743"/>
      <c r="H49" s="379" t="s">
        <v>410</v>
      </c>
      <c r="I49" s="376"/>
      <c r="J49" s="376"/>
      <c r="K49" s="379" t="s">
        <v>411</v>
      </c>
      <c r="L49" s="3"/>
      <c r="O49" s="120" t="str">
        <f>IF('All Meals'!C54="","",'All Meals'!C54)</f>
        <v/>
      </c>
      <c r="P49" s="121"/>
      <c r="Q49" s="145"/>
      <c r="R49" s="145"/>
      <c r="S49" s="145"/>
      <c r="T49" s="133"/>
      <c r="U49" s="123">
        <f t="shared" si="6"/>
        <v>0</v>
      </c>
      <c r="V49" s="123">
        <f t="shared" si="7"/>
        <v>0</v>
      </c>
      <c r="W49" s="123">
        <f t="shared" si="4"/>
        <v>0</v>
      </c>
      <c r="X49" s="123"/>
      <c r="Y49" s="153"/>
      <c r="Z49" s="145"/>
      <c r="AA49" s="145"/>
      <c r="AB49" s="145"/>
      <c r="AC49" s="145"/>
      <c r="AD49">
        <f t="shared" si="8"/>
        <v>0</v>
      </c>
      <c r="AE49">
        <f t="shared" si="9"/>
        <v>0</v>
      </c>
      <c r="AF49">
        <f t="shared" si="5"/>
        <v>0</v>
      </c>
    </row>
    <row r="50" spans="2:32" ht="47.25" customHeight="1" x14ac:dyDescent="0.25">
      <c r="B50" s="737" t="s">
        <v>412</v>
      </c>
      <c r="C50" s="738"/>
      <c r="D50" s="738"/>
      <c r="E50" s="738"/>
      <c r="F50" s="738"/>
      <c r="G50" s="739"/>
      <c r="H50" s="332"/>
      <c r="I50" s="332"/>
      <c r="J50" s="332"/>
      <c r="K50" s="333"/>
      <c r="L50" s="3" t="b">
        <v>0</v>
      </c>
      <c r="M50">
        <f>IF(L50=TRUE,M43*30,0)</f>
        <v>0</v>
      </c>
      <c r="O50" s="120" t="str">
        <f>IF('All Meals'!C55="","",'All Meals'!C55)</f>
        <v/>
      </c>
      <c r="P50" s="121"/>
      <c r="Q50" s="145"/>
      <c r="R50" s="145"/>
      <c r="S50" s="145"/>
      <c r="T50" s="133"/>
      <c r="U50" s="123">
        <f t="shared" si="6"/>
        <v>0</v>
      </c>
      <c r="V50" s="123">
        <f t="shared" si="7"/>
        <v>0</v>
      </c>
      <c r="W50" s="123">
        <f t="shared" si="4"/>
        <v>0</v>
      </c>
      <c r="X50" s="123"/>
      <c r="Y50" s="153"/>
      <c r="Z50" s="145"/>
      <c r="AA50" s="145"/>
      <c r="AB50" s="145"/>
      <c r="AC50" s="145"/>
      <c r="AD50">
        <f t="shared" si="8"/>
        <v>0</v>
      </c>
      <c r="AE50">
        <f t="shared" si="9"/>
        <v>0</v>
      </c>
      <c r="AF50">
        <f t="shared" si="5"/>
        <v>0</v>
      </c>
    </row>
    <row r="51" spans="2:32" ht="47.25" customHeight="1" x14ac:dyDescent="0.25">
      <c r="B51" s="678" t="s">
        <v>413</v>
      </c>
      <c r="C51" s="678"/>
      <c r="D51" s="678"/>
      <c r="E51" s="678"/>
      <c r="F51" s="678"/>
      <c r="G51" s="678"/>
      <c r="H51" s="678"/>
      <c r="I51" s="678"/>
      <c r="J51" s="678"/>
      <c r="K51" s="678"/>
      <c r="L51" s="3" t="s">
        <v>414</v>
      </c>
      <c r="M51" s="104">
        <f>SUM(M45:M50)/7</f>
        <v>0</v>
      </c>
      <c r="O51" s="120" t="str">
        <f>IF('All Meals'!C56="","",'All Meals'!C56)</f>
        <v/>
      </c>
      <c r="P51" s="121"/>
      <c r="Q51" s="145"/>
      <c r="R51" s="145"/>
      <c r="S51" s="145"/>
      <c r="T51" s="133"/>
      <c r="U51" s="123">
        <f t="shared" si="6"/>
        <v>0</v>
      </c>
      <c r="V51" s="123">
        <f t="shared" si="7"/>
        <v>0</v>
      </c>
      <c r="W51" s="123">
        <f t="shared" si="4"/>
        <v>0</v>
      </c>
      <c r="X51" s="123"/>
      <c r="Y51" s="153"/>
      <c r="Z51" s="145"/>
      <c r="AA51" s="145"/>
      <c r="AB51" s="145"/>
      <c r="AC51" s="145"/>
      <c r="AD51">
        <f t="shared" si="8"/>
        <v>0</v>
      </c>
      <c r="AE51">
        <f t="shared" si="9"/>
        <v>0</v>
      </c>
      <c r="AF51">
        <f t="shared" si="5"/>
        <v>0</v>
      </c>
    </row>
    <row r="52" spans="2:32" ht="47.25" customHeight="1" x14ac:dyDescent="0.25">
      <c r="B52" s="3"/>
      <c r="C52" s="3"/>
      <c r="D52" s="166"/>
      <c r="E52" s="166"/>
      <c r="F52" s="166"/>
      <c r="G52" s="327"/>
      <c r="H52" s="327"/>
      <c r="I52" s="327"/>
      <c r="J52" s="327"/>
      <c r="K52" s="327"/>
      <c r="L52" s="104"/>
      <c r="M52" s="104"/>
      <c r="O52" s="120" t="str">
        <f>IF('All Meals'!C57="","",'All Meals'!C57)</f>
        <v/>
      </c>
      <c r="P52" s="121"/>
      <c r="Q52" s="145"/>
      <c r="R52" s="145"/>
      <c r="S52" s="145"/>
      <c r="T52" s="133"/>
      <c r="U52" s="123">
        <f t="shared" si="6"/>
        <v>0</v>
      </c>
      <c r="V52" s="123">
        <f t="shared" si="7"/>
        <v>0</v>
      </c>
      <c r="W52" s="123">
        <f t="shared" si="4"/>
        <v>0</v>
      </c>
      <c r="X52" s="123"/>
      <c r="Y52" s="153"/>
      <c r="Z52" s="145"/>
      <c r="AA52" s="145"/>
      <c r="AB52" s="145"/>
      <c r="AC52" s="145"/>
      <c r="AD52">
        <f t="shared" si="8"/>
        <v>0</v>
      </c>
      <c r="AE52">
        <f t="shared" si="9"/>
        <v>0</v>
      </c>
      <c r="AF52">
        <f t="shared" si="5"/>
        <v>0</v>
      </c>
    </row>
    <row r="53" spans="2:32" ht="47.25" customHeight="1" x14ac:dyDescent="0.25">
      <c r="B53" s="3"/>
      <c r="C53" s="3"/>
      <c r="D53" s="3"/>
      <c r="E53" s="3"/>
      <c r="F53" s="3"/>
      <c r="G53" s="687"/>
      <c r="H53" s="687"/>
      <c r="I53" s="687"/>
      <c r="J53" s="687"/>
      <c r="K53" s="687"/>
      <c r="L53" s="104"/>
      <c r="M53" s="104"/>
      <c r="O53" s="120" t="str">
        <f>IF('All Meals'!C58="","",'All Meals'!C58)</f>
        <v/>
      </c>
      <c r="P53" s="121"/>
      <c r="Q53" s="145"/>
      <c r="R53" s="145"/>
      <c r="S53" s="145"/>
      <c r="T53" s="133"/>
      <c r="U53" s="123">
        <f t="shared" si="6"/>
        <v>0</v>
      </c>
      <c r="V53" s="123">
        <f t="shared" si="7"/>
        <v>0</v>
      </c>
      <c r="W53" s="123">
        <f t="shared" si="4"/>
        <v>0</v>
      </c>
      <c r="X53" s="123"/>
      <c r="Y53" s="153"/>
      <c r="Z53" s="145"/>
      <c r="AA53" s="145"/>
      <c r="AB53" s="145"/>
      <c r="AC53" s="145"/>
      <c r="AD53">
        <f t="shared" si="8"/>
        <v>0</v>
      </c>
      <c r="AE53">
        <f t="shared" si="9"/>
        <v>0</v>
      </c>
      <c r="AF53">
        <f t="shared" si="5"/>
        <v>0</v>
      </c>
    </row>
    <row r="54" spans="2:32" ht="47.25" customHeight="1" x14ac:dyDescent="0.25">
      <c r="C54" s="3"/>
      <c r="D54" s="3"/>
      <c r="E54" s="3"/>
      <c r="F54" s="3"/>
      <c r="L54" s="104"/>
      <c r="M54" s="104"/>
      <c r="O54" s="120" t="str">
        <f>IF('All Meals'!C59="","",'All Meals'!C59)</f>
        <v/>
      </c>
      <c r="P54" s="121"/>
      <c r="Q54" s="145"/>
      <c r="R54" s="145"/>
      <c r="S54" s="145"/>
      <c r="T54" s="133"/>
      <c r="U54" s="123">
        <f t="shared" si="6"/>
        <v>0</v>
      </c>
      <c r="V54" s="123">
        <f t="shared" si="7"/>
        <v>0</v>
      </c>
      <c r="W54" s="123">
        <f t="shared" si="4"/>
        <v>0</v>
      </c>
      <c r="X54" s="123"/>
      <c r="Y54" s="153"/>
      <c r="Z54" s="145"/>
      <c r="AA54" s="145"/>
      <c r="AB54" s="145"/>
      <c r="AC54" s="145"/>
      <c r="AD54">
        <f t="shared" si="8"/>
        <v>0</v>
      </c>
      <c r="AE54">
        <f t="shared" si="9"/>
        <v>0</v>
      </c>
      <c r="AF54">
        <f t="shared" si="5"/>
        <v>0</v>
      </c>
    </row>
    <row r="55" spans="2:32" ht="47.25" customHeight="1" x14ac:dyDescent="0.25">
      <c r="B55" s="678"/>
      <c r="C55" s="678"/>
      <c r="D55" s="678"/>
      <c r="E55" s="678"/>
      <c r="F55" s="678"/>
      <c r="G55" s="678"/>
      <c r="H55" s="678"/>
      <c r="I55" s="678"/>
      <c r="J55" s="678"/>
      <c r="K55" s="678"/>
      <c r="L55" s="104"/>
      <c r="M55" s="104"/>
      <c r="O55" s="120" t="str">
        <f>IF('All Meals'!C60="","",'All Meals'!C60)</f>
        <v/>
      </c>
      <c r="P55" s="121"/>
      <c r="Q55" s="145"/>
      <c r="R55" s="145"/>
      <c r="S55" s="145"/>
      <c r="T55" s="133"/>
      <c r="U55" s="123">
        <f t="shared" si="6"/>
        <v>0</v>
      </c>
      <c r="V55" s="123">
        <f t="shared" si="7"/>
        <v>0</v>
      </c>
      <c r="W55" s="123">
        <f t="shared" si="4"/>
        <v>0</v>
      </c>
      <c r="X55" s="123"/>
      <c r="Y55" s="153"/>
      <c r="Z55" s="145"/>
      <c r="AA55" s="145"/>
      <c r="AB55" s="145"/>
      <c r="AC55" s="145"/>
      <c r="AD55">
        <f t="shared" si="8"/>
        <v>0</v>
      </c>
      <c r="AE55">
        <f t="shared" si="9"/>
        <v>0</v>
      </c>
      <c r="AF55">
        <f t="shared" si="5"/>
        <v>0</v>
      </c>
    </row>
    <row r="56" spans="2:32" ht="47.25" customHeight="1" x14ac:dyDescent="0.25">
      <c r="H56" s="688"/>
      <c r="I56" s="688"/>
      <c r="J56" s="688"/>
      <c r="K56" s="688"/>
      <c r="O56" s="120" t="str">
        <f>IF('All Meals'!C61="","",'All Meals'!C61)</f>
        <v/>
      </c>
      <c r="P56" s="121"/>
      <c r="Q56" s="145"/>
      <c r="R56" s="145"/>
      <c r="S56" s="145"/>
      <c r="T56" s="133"/>
      <c r="U56" s="123">
        <f t="shared" si="6"/>
        <v>0</v>
      </c>
      <c r="V56" s="123">
        <f t="shared" si="7"/>
        <v>0</v>
      </c>
      <c r="W56" s="123">
        <f t="shared" si="4"/>
        <v>0</v>
      </c>
      <c r="X56" s="123"/>
      <c r="Y56" s="153"/>
      <c r="Z56" s="145"/>
      <c r="AA56" s="145"/>
      <c r="AB56" s="145"/>
      <c r="AC56" s="145"/>
      <c r="AD56">
        <f t="shared" si="8"/>
        <v>0</v>
      </c>
      <c r="AE56">
        <f t="shared" si="9"/>
        <v>0</v>
      </c>
      <c r="AF56">
        <f t="shared" si="5"/>
        <v>0</v>
      </c>
    </row>
    <row r="57" spans="2:32" ht="47.25" customHeight="1" x14ac:dyDescent="0.25">
      <c r="O57" s="120" t="str">
        <f>IF('All Meals'!C62="","",'All Meals'!C62)</f>
        <v/>
      </c>
      <c r="P57" s="121"/>
      <c r="Q57" s="145"/>
      <c r="R57" s="145"/>
      <c r="S57" s="145"/>
      <c r="T57" s="133"/>
      <c r="U57" s="123">
        <f t="shared" si="6"/>
        <v>0</v>
      </c>
      <c r="V57" s="123">
        <f t="shared" si="7"/>
        <v>0</v>
      </c>
      <c r="W57" s="123">
        <f t="shared" si="4"/>
        <v>0</v>
      </c>
      <c r="X57" s="123"/>
      <c r="Y57" s="153"/>
      <c r="Z57" s="145"/>
      <c r="AA57" s="145"/>
      <c r="AB57" s="145"/>
      <c r="AC57" s="145"/>
      <c r="AD57">
        <f t="shared" si="8"/>
        <v>0</v>
      </c>
      <c r="AE57">
        <f t="shared" si="9"/>
        <v>0</v>
      </c>
      <c r="AF57">
        <f t="shared" si="5"/>
        <v>0</v>
      </c>
    </row>
    <row r="58" spans="2:32" ht="47.25" customHeight="1" thickBot="1" x14ac:dyDescent="0.3">
      <c r="O58" s="1"/>
      <c r="P58" s="1"/>
    </row>
    <row r="59" spans="2:32" ht="47.25" customHeight="1" x14ac:dyDescent="0.25">
      <c r="O59" s="1"/>
      <c r="P59" s="1"/>
      <c r="Q59" s="689" t="s">
        <v>415</v>
      </c>
      <c r="R59" s="690"/>
      <c r="S59" s="690"/>
      <c r="T59" s="690"/>
      <c r="U59" s="690"/>
      <c r="V59" s="690"/>
      <c r="W59" s="690"/>
      <c r="X59" s="690"/>
      <c r="Y59" s="691"/>
    </row>
    <row r="60" spans="2:32" ht="47.25" customHeight="1" x14ac:dyDescent="0.25">
      <c r="L60" s="104"/>
      <c r="M60" s="104"/>
      <c r="O60" s="1"/>
      <c r="P60" s="1"/>
      <c r="Q60" s="323" t="s">
        <v>416</v>
      </c>
      <c r="R60" s="744" t="s">
        <v>417</v>
      </c>
      <c r="S60" s="745"/>
      <c r="T60" s="692" t="s">
        <v>418</v>
      </c>
      <c r="U60" s="693"/>
      <c r="V60" s="693"/>
      <c r="W60" s="693"/>
      <c r="X60" s="694"/>
      <c r="Y60" s="324" t="s">
        <v>419</v>
      </c>
    </row>
    <row r="61" spans="2:32" ht="47.25" customHeight="1" x14ac:dyDescent="0.25">
      <c r="L61" s="104"/>
      <c r="M61" s="104"/>
      <c r="O61" s="1"/>
      <c r="P61" s="1"/>
      <c r="Q61" s="705" t="s">
        <v>420</v>
      </c>
      <c r="R61" s="673" t="s">
        <v>421</v>
      </c>
      <c r="S61" s="674"/>
      <c r="T61" s="707" t="s">
        <v>422</v>
      </c>
      <c r="U61" s="708"/>
      <c r="V61" s="708"/>
      <c r="W61" s="708"/>
      <c r="X61" s="709"/>
      <c r="Y61" s="713" t="str">
        <f>IF(AND(R62&gt;=T67,R62&lt;=U67),"Estimated calories are within the required range", IF(AND(R62&lt;T67,R62&gt;=V67), "Estimated calories are below the calorie minimum but within 25 calories, follow up with State agency", IF(AND(R62&gt;U67,R62&lt;=W67), "Estimated calories are above the calorie maximum but within 25 calories, follow up with State agency", "Estimated calories are NOT within the required range")))</f>
        <v>Estimated calories are NOT within the required range</v>
      </c>
    </row>
    <row r="62" spans="2:32" ht="47.25" customHeight="1" x14ac:dyDescent="0.25">
      <c r="L62" s="104"/>
      <c r="M62" s="104"/>
      <c r="Q62" s="706"/>
      <c r="R62" s="671">
        <f>ROUND(SUM(L68,Q73,Z73),2)</f>
        <v>0</v>
      </c>
      <c r="S62" s="672"/>
      <c r="T62" s="710"/>
      <c r="U62" s="711"/>
      <c r="V62" s="711"/>
      <c r="W62" s="711"/>
      <c r="X62" s="712"/>
      <c r="Y62" s="714"/>
    </row>
    <row r="63" spans="2:32" ht="47.25" customHeight="1" x14ac:dyDescent="0.25">
      <c r="L63" s="104"/>
      <c r="M63" s="104"/>
      <c r="Q63" s="705" t="s">
        <v>423</v>
      </c>
      <c r="R63" s="673" t="s">
        <v>424</v>
      </c>
      <c r="S63" s="674"/>
      <c r="T63" s="716" t="s">
        <v>425</v>
      </c>
      <c r="U63" s="717"/>
      <c r="V63" s="717"/>
      <c r="W63" s="717"/>
      <c r="X63" s="718"/>
      <c r="Y63" s="735" t="str">
        <f>IF(R64&lt;0.1,"Estimated percent of saturated fat meets the requirement",IF(AND(R64&gt;=0.1,R64&lt;=0.105),"Estimated percent of saturated fat is above the requirement by less than a half percent, follow up with State agency","Estimated percent of saturated fat does NOT meet the requirement"))</f>
        <v>Estimated percent of saturated fat meets the requirement</v>
      </c>
      <c r="Z63" s="330"/>
    </row>
    <row r="64" spans="2:32" ht="47.25" customHeight="1" x14ac:dyDescent="0.25">
      <c r="L64" s="104"/>
      <c r="M64" s="104"/>
      <c r="P64" s="329"/>
      <c r="Q64" s="715"/>
      <c r="R64" s="733">
        <f>ROUND(IF(ISERROR(SUM(M68,R73,AA73)*9/R62),0,SUM(M68,R73,AA73)*9/R62),2)</f>
        <v>0</v>
      </c>
      <c r="S64" s="734"/>
      <c r="T64" s="719"/>
      <c r="U64" s="720"/>
      <c r="V64" s="720"/>
      <c r="W64" s="720"/>
      <c r="X64" s="721"/>
      <c r="Y64" s="736"/>
    </row>
    <row r="65" spans="11:29" ht="22.5" customHeight="1" x14ac:dyDescent="0.25">
      <c r="K65" s="378"/>
      <c r="L65" s="104"/>
      <c r="M65" s="104"/>
      <c r="Q65" s="722" t="s">
        <v>426</v>
      </c>
      <c r="R65" s="724" t="s">
        <v>421</v>
      </c>
      <c r="S65" s="725"/>
      <c r="T65" s="716" t="s">
        <v>427</v>
      </c>
      <c r="U65" s="717"/>
      <c r="V65" s="717"/>
      <c r="W65" s="717"/>
      <c r="X65" s="718"/>
      <c r="Y65" s="731" t="str">
        <f>IF(R66&lt;=Y67,"Estimated sodium level MEETS the requirement", IF(AND(R66&gt;Y67,R66&lt;=(Y67+40)),"Estimated sodium level is above the requirement BUT within 40mg, follow up with State agency","Estimated sodium level does NOT meet the requirement"))</f>
        <v>Estimated sodium level MEETS the requirement</v>
      </c>
    </row>
    <row r="66" spans="11:29" ht="54.75" customHeight="1" thickBot="1" x14ac:dyDescent="0.3">
      <c r="K66" s="378"/>
      <c r="L66" s="378"/>
      <c r="Q66" s="723"/>
      <c r="R66" s="726">
        <f>SUM(L67,T73,AC73)</f>
        <v>0</v>
      </c>
      <c r="S66" s="727"/>
      <c r="T66" s="728"/>
      <c r="U66" s="729"/>
      <c r="V66" s="729"/>
      <c r="W66" s="729"/>
      <c r="X66" s="730"/>
      <c r="Y66" s="732"/>
    </row>
    <row r="67" spans="11:29" ht="22.5" hidden="1" customHeight="1" x14ac:dyDescent="0.25">
      <c r="K67" s="378" t="s">
        <v>426</v>
      </c>
      <c r="L67" s="104">
        <f>SUM(M9,M17,M26,M34,M51)</f>
        <v>0</v>
      </c>
      <c r="T67">
        <v>450</v>
      </c>
      <c r="U67">
        <v>600</v>
      </c>
      <c r="V67">
        <v>425</v>
      </c>
      <c r="W67">
        <v>625</v>
      </c>
      <c r="Y67">
        <v>640</v>
      </c>
    </row>
    <row r="68" spans="11:29" ht="15" hidden="1" customHeight="1" x14ac:dyDescent="0.25">
      <c r="K68" s="378" t="s">
        <v>428</v>
      </c>
      <c r="L68" s="104">
        <f>SUM(L13,L20,L30,L40)</f>
        <v>0</v>
      </c>
      <c r="M68" s="104">
        <f>SUM(M13,M20,M30,M40)</f>
        <v>0</v>
      </c>
      <c r="T68">
        <f>SUM(T8:T57)</f>
        <v>0</v>
      </c>
      <c r="Z68">
        <f>SUM(Z8:Z57)</f>
        <v>0</v>
      </c>
      <c r="AA68">
        <f>SUM(AA8:AA57)</f>
        <v>0</v>
      </c>
      <c r="AC68">
        <f>SUM(AC8:AC57)</f>
        <v>0</v>
      </c>
    </row>
    <row r="69" spans="11:29" ht="15" hidden="1" customHeight="1" x14ac:dyDescent="0.25">
      <c r="Q69" t="s">
        <v>429</v>
      </c>
      <c r="R69" t="s">
        <v>430</v>
      </c>
      <c r="T69" t="s">
        <v>431</v>
      </c>
      <c r="Z69" t="s">
        <v>321</v>
      </c>
      <c r="AA69" t="s">
        <v>430</v>
      </c>
      <c r="AC69" t="s">
        <v>431</v>
      </c>
    </row>
    <row r="70" spans="11:29" ht="15" hidden="1" customHeight="1" x14ac:dyDescent="0.25">
      <c r="Q70" t="s">
        <v>432</v>
      </c>
      <c r="R70" t="s">
        <v>433</v>
      </c>
      <c r="Z70" t="s">
        <v>432</v>
      </c>
      <c r="AA70" t="s">
        <v>433</v>
      </c>
    </row>
    <row r="71" spans="11:29" ht="15" hidden="1" customHeight="1" x14ac:dyDescent="0.25">
      <c r="Q71">
        <f>SUM(U8:U57)</f>
        <v>0</v>
      </c>
      <c r="R71">
        <f>SUM(V8:V57)</f>
        <v>0</v>
      </c>
      <c r="Z71">
        <f>SUM(AD8:AD57)</f>
        <v>0</v>
      </c>
      <c r="AA71">
        <f>SUM(AE8:AE57)</f>
        <v>0</v>
      </c>
    </row>
    <row r="72" spans="11:29" ht="15" hidden="1" customHeight="1" x14ac:dyDescent="0.25">
      <c r="Q72" t="s">
        <v>345</v>
      </c>
      <c r="R72" t="s">
        <v>357</v>
      </c>
      <c r="S72" t="s">
        <v>434</v>
      </c>
      <c r="T72" t="s">
        <v>337</v>
      </c>
      <c r="Z72" t="s">
        <v>345</v>
      </c>
      <c r="AA72" t="s">
        <v>357</v>
      </c>
      <c r="AB72" s="378" t="s">
        <v>333</v>
      </c>
      <c r="AC72">
        <f>SUM(AF8:AF57)</f>
        <v>0</v>
      </c>
    </row>
    <row r="73" spans="11:29" ht="15" hidden="1" customHeight="1" x14ac:dyDescent="0.25">
      <c r="Q73">
        <f>IF(ISERROR(Q71/$T$68),0, (Q71/$T$68))</f>
        <v>0</v>
      </c>
      <c r="R73">
        <f>IF(ISERROR(R71/$T$68),0,(R71/$T$68))</f>
        <v>0</v>
      </c>
      <c r="S73">
        <f>SUM(W8:W57)</f>
        <v>0</v>
      </c>
      <c r="T73">
        <f>IF(ISERROR(S73/$T$68),0,(S73/$T$68))</f>
        <v>0</v>
      </c>
      <c r="Z73">
        <f>IF(ISERROR(Z71/$T$68),0,(Z71/$T$68))</f>
        <v>0</v>
      </c>
      <c r="AA73">
        <f>IF(ISERROR(AA71/$T$68),0, (AA71/$T$68))</f>
        <v>0</v>
      </c>
      <c r="AB73" t="s">
        <v>337</v>
      </c>
      <c r="AC73">
        <f>IF(ISERROR(AC72/$T$68),0, (AC72/$T$68))</f>
        <v>0</v>
      </c>
    </row>
    <row r="74" spans="11:29" x14ac:dyDescent="0.25">
      <c r="Q74" s="695" t="s">
        <v>435</v>
      </c>
      <c r="R74" s="695"/>
      <c r="S74" s="695"/>
      <c r="T74" s="695"/>
      <c r="U74" s="695"/>
      <c r="V74" s="695"/>
      <c r="W74" s="695"/>
      <c r="X74" s="695"/>
      <c r="Y74" s="695"/>
    </row>
    <row r="75" spans="11:29" ht="15.75" thickBot="1" x14ac:dyDescent="0.3">
      <c r="Q75" s="695"/>
      <c r="R75" s="695"/>
      <c r="S75" s="695"/>
      <c r="T75" s="695"/>
      <c r="U75" s="695"/>
      <c r="V75" s="695"/>
      <c r="W75" s="695"/>
      <c r="X75" s="695"/>
      <c r="Y75" s="695"/>
    </row>
    <row r="76" spans="11:29" ht="15.75" thickTop="1" x14ac:dyDescent="0.25">
      <c r="Q76" s="696"/>
      <c r="R76" s="697"/>
      <c r="S76" s="697"/>
      <c r="T76" s="697"/>
      <c r="U76" s="697"/>
      <c r="V76" s="697"/>
      <c r="W76" s="697"/>
      <c r="X76" s="697"/>
      <c r="Y76" s="698"/>
    </row>
    <row r="77" spans="11:29" x14ac:dyDescent="0.25">
      <c r="Q77" s="699"/>
      <c r="R77" s="700"/>
      <c r="S77" s="700"/>
      <c r="T77" s="700"/>
      <c r="U77" s="700"/>
      <c r="V77" s="700"/>
      <c r="W77" s="700"/>
      <c r="X77" s="700"/>
      <c r="Y77" s="701"/>
    </row>
    <row r="78" spans="11:29" x14ac:dyDescent="0.25">
      <c r="Q78" s="699"/>
      <c r="R78" s="700"/>
      <c r="S78" s="700"/>
      <c r="T78" s="700"/>
      <c r="U78" s="700"/>
      <c r="V78" s="700"/>
      <c r="W78" s="700"/>
      <c r="X78" s="700"/>
      <c r="Y78" s="701"/>
    </row>
    <row r="79" spans="11:29" x14ac:dyDescent="0.25">
      <c r="Q79" s="699"/>
      <c r="R79" s="700"/>
      <c r="S79" s="700"/>
      <c r="T79" s="700"/>
      <c r="U79" s="700"/>
      <c r="V79" s="700"/>
      <c r="W79" s="700"/>
      <c r="X79" s="700"/>
      <c r="Y79" s="701"/>
    </row>
    <row r="80" spans="11:29" x14ac:dyDescent="0.25">
      <c r="Q80" s="699"/>
      <c r="R80" s="700"/>
      <c r="S80" s="700"/>
      <c r="T80" s="700"/>
      <c r="U80" s="700"/>
      <c r="V80" s="700"/>
      <c r="W80" s="700"/>
      <c r="X80" s="700"/>
      <c r="Y80" s="701"/>
    </row>
    <row r="81" spans="17:25" x14ac:dyDescent="0.25">
      <c r="Q81" s="699"/>
      <c r="R81" s="700"/>
      <c r="S81" s="700"/>
      <c r="T81" s="700"/>
      <c r="U81" s="700"/>
      <c r="V81" s="700"/>
      <c r="W81" s="700"/>
      <c r="X81" s="700"/>
      <c r="Y81" s="701"/>
    </row>
    <row r="82" spans="17:25" x14ac:dyDescent="0.25">
      <c r="Q82" s="699"/>
      <c r="R82" s="700"/>
      <c r="S82" s="700"/>
      <c r="T82" s="700"/>
      <c r="U82" s="700"/>
      <c r="V82" s="700"/>
      <c r="W82" s="700"/>
      <c r="X82" s="700"/>
      <c r="Y82" s="701"/>
    </row>
    <row r="83" spans="17:25" x14ac:dyDescent="0.25">
      <c r="Q83" s="699"/>
      <c r="R83" s="700"/>
      <c r="S83" s="700"/>
      <c r="T83" s="700"/>
      <c r="U83" s="700"/>
      <c r="V83" s="700"/>
      <c r="W83" s="700"/>
      <c r="X83" s="700"/>
      <c r="Y83" s="701"/>
    </row>
    <row r="84" spans="17:25" x14ac:dyDescent="0.25">
      <c r="Q84" s="699"/>
      <c r="R84" s="700"/>
      <c r="S84" s="700"/>
      <c r="T84" s="700"/>
      <c r="U84" s="700"/>
      <c r="V84" s="700"/>
      <c r="W84" s="700"/>
      <c r="X84" s="700"/>
      <c r="Y84" s="701"/>
    </row>
    <row r="85" spans="17:25" x14ac:dyDescent="0.25">
      <c r="Q85" s="699"/>
      <c r="R85" s="700"/>
      <c r="S85" s="700"/>
      <c r="T85" s="700"/>
      <c r="U85" s="700"/>
      <c r="V85" s="700"/>
      <c r="W85" s="700"/>
      <c r="X85" s="700"/>
      <c r="Y85" s="701"/>
    </row>
    <row r="86" spans="17:25" x14ac:dyDescent="0.25">
      <c r="Q86" s="699"/>
      <c r="R86" s="700"/>
      <c r="S86" s="700"/>
      <c r="T86" s="700"/>
      <c r="U86" s="700"/>
      <c r="V86" s="700"/>
      <c r="W86" s="700"/>
      <c r="X86" s="700"/>
      <c r="Y86" s="701"/>
    </row>
    <row r="87" spans="17:25" x14ac:dyDescent="0.25">
      <c r="Q87" s="699"/>
      <c r="R87" s="700"/>
      <c r="S87" s="700"/>
      <c r="T87" s="700"/>
      <c r="U87" s="700"/>
      <c r="V87" s="700"/>
      <c r="W87" s="700"/>
      <c r="X87" s="700"/>
      <c r="Y87" s="701"/>
    </row>
    <row r="88" spans="17:25" x14ac:dyDescent="0.25">
      <c r="Q88" s="699"/>
      <c r="R88" s="700"/>
      <c r="S88" s="700"/>
      <c r="T88" s="700"/>
      <c r="U88" s="700"/>
      <c r="V88" s="700"/>
      <c r="W88" s="700"/>
      <c r="X88" s="700"/>
      <c r="Y88" s="701"/>
    </row>
    <row r="89" spans="17:25" x14ac:dyDescent="0.25">
      <c r="Q89" s="699"/>
      <c r="R89" s="700"/>
      <c r="S89" s="700"/>
      <c r="T89" s="700"/>
      <c r="U89" s="700"/>
      <c r="V89" s="700"/>
      <c r="W89" s="700"/>
      <c r="X89" s="700"/>
      <c r="Y89" s="701"/>
    </row>
    <row r="90" spans="17:25" x14ac:dyDescent="0.25">
      <c r="Q90" s="699"/>
      <c r="R90" s="700"/>
      <c r="S90" s="700"/>
      <c r="T90" s="700"/>
      <c r="U90" s="700"/>
      <c r="V90" s="700"/>
      <c r="W90" s="700"/>
      <c r="X90" s="700"/>
      <c r="Y90" s="701"/>
    </row>
    <row r="91" spans="17:25" x14ac:dyDescent="0.25">
      <c r="Q91" s="699"/>
      <c r="R91" s="700"/>
      <c r="S91" s="700"/>
      <c r="T91" s="700"/>
      <c r="U91" s="700"/>
      <c r="V91" s="700"/>
      <c r="W91" s="700"/>
      <c r="X91" s="700"/>
      <c r="Y91" s="701"/>
    </row>
    <row r="92" spans="17:25" x14ac:dyDescent="0.25">
      <c r="Q92" s="699"/>
      <c r="R92" s="700"/>
      <c r="S92" s="700"/>
      <c r="T92" s="700"/>
      <c r="U92" s="700"/>
      <c r="V92" s="700"/>
      <c r="W92" s="700"/>
      <c r="X92" s="700"/>
      <c r="Y92" s="701"/>
    </row>
    <row r="93" spans="17:25" x14ac:dyDescent="0.25">
      <c r="Q93" s="699"/>
      <c r="R93" s="700"/>
      <c r="S93" s="700"/>
      <c r="T93" s="700"/>
      <c r="U93" s="700"/>
      <c r="V93" s="700"/>
      <c r="W93" s="700"/>
      <c r="X93" s="700"/>
      <c r="Y93" s="701"/>
    </row>
    <row r="94" spans="17:25" x14ac:dyDescent="0.25">
      <c r="Q94" s="699"/>
      <c r="R94" s="700"/>
      <c r="S94" s="700"/>
      <c r="T94" s="700"/>
      <c r="U94" s="700"/>
      <c r="V94" s="700"/>
      <c r="W94" s="700"/>
      <c r="X94" s="700"/>
      <c r="Y94" s="701"/>
    </row>
    <row r="95" spans="17:25" x14ac:dyDescent="0.25">
      <c r="Q95" s="699"/>
      <c r="R95" s="700"/>
      <c r="S95" s="700"/>
      <c r="T95" s="700"/>
      <c r="U95" s="700"/>
      <c r="V95" s="700"/>
      <c r="W95" s="700"/>
      <c r="X95" s="700"/>
      <c r="Y95" s="701"/>
    </row>
    <row r="96" spans="17:25" x14ac:dyDescent="0.25">
      <c r="Q96" s="699"/>
      <c r="R96" s="700"/>
      <c r="S96" s="700"/>
      <c r="T96" s="700"/>
      <c r="U96" s="700"/>
      <c r="V96" s="700"/>
      <c r="W96" s="700"/>
      <c r="X96" s="700"/>
      <c r="Y96" s="701"/>
    </row>
    <row r="97" spans="17:25" x14ac:dyDescent="0.25">
      <c r="Q97" s="699"/>
      <c r="R97" s="700"/>
      <c r="S97" s="700"/>
      <c r="T97" s="700"/>
      <c r="U97" s="700"/>
      <c r="V97" s="700"/>
      <c r="W97" s="700"/>
      <c r="X97" s="700"/>
      <c r="Y97" s="701"/>
    </row>
    <row r="98" spans="17:25" x14ac:dyDescent="0.25">
      <c r="Q98" s="699"/>
      <c r="R98" s="700"/>
      <c r="S98" s="700"/>
      <c r="T98" s="700"/>
      <c r="U98" s="700"/>
      <c r="V98" s="700"/>
      <c r="W98" s="700"/>
      <c r="X98" s="700"/>
      <c r="Y98" s="701"/>
    </row>
    <row r="99" spans="17:25" x14ac:dyDescent="0.25">
      <c r="Q99" s="699"/>
      <c r="R99" s="700"/>
      <c r="S99" s="700"/>
      <c r="T99" s="700"/>
      <c r="U99" s="700"/>
      <c r="V99" s="700"/>
      <c r="W99" s="700"/>
      <c r="X99" s="700"/>
      <c r="Y99" s="701"/>
    </row>
    <row r="100" spans="17:25" x14ac:dyDescent="0.25">
      <c r="Q100" s="699"/>
      <c r="R100" s="700"/>
      <c r="S100" s="700"/>
      <c r="T100" s="700"/>
      <c r="U100" s="700"/>
      <c r="V100" s="700"/>
      <c r="W100" s="700"/>
      <c r="X100" s="700"/>
      <c r="Y100" s="701"/>
    </row>
    <row r="101" spans="17:25" x14ac:dyDescent="0.25">
      <c r="Q101" s="699"/>
      <c r="R101" s="700"/>
      <c r="S101" s="700"/>
      <c r="T101" s="700"/>
      <c r="U101" s="700"/>
      <c r="V101" s="700"/>
      <c r="W101" s="700"/>
      <c r="X101" s="700"/>
      <c r="Y101" s="701"/>
    </row>
    <row r="102" spans="17:25" x14ac:dyDescent="0.25">
      <c r="Q102" s="699"/>
      <c r="R102" s="700"/>
      <c r="S102" s="700"/>
      <c r="T102" s="700"/>
      <c r="U102" s="700"/>
      <c r="V102" s="700"/>
      <c r="W102" s="700"/>
      <c r="X102" s="700"/>
      <c r="Y102" s="701"/>
    </row>
    <row r="103" spans="17:25" x14ac:dyDescent="0.25">
      <c r="Q103" s="699"/>
      <c r="R103" s="700"/>
      <c r="S103" s="700"/>
      <c r="T103" s="700"/>
      <c r="U103" s="700"/>
      <c r="V103" s="700"/>
      <c r="W103" s="700"/>
      <c r="X103" s="700"/>
      <c r="Y103" s="701"/>
    </row>
    <row r="104" spans="17:25" ht="15.75" thickBot="1" x14ac:dyDescent="0.3">
      <c r="Q104" s="702"/>
      <c r="R104" s="703"/>
      <c r="S104" s="703"/>
      <c r="T104" s="703"/>
      <c r="U104" s="703"/>
      <c r="V104" s="703"/>
      <c r="W104" s="703"/>
      <c r="X104" s="703"/>
      <c r="Y104" s="704"/>
    </row>
    <row r="105" spans="17:25" ht="15.75" thickTop="1" x14ac:dyDescent="0.25"/>
  </sheetData>
  <sheetProtection algorithmName="SHA-512" hashValue="79HK0TFyq0iy7wjCWuSE29UNeg74/mORxhjyEY5L2XU6HNkCYlc4LE5RSp9w/rA2RnQ9LBa0PvDvaQmZqT87Hg==" saltValue="iND6EbQ9fmV7trjXBGySfw==" spinCount="100000" sheet="1"/>
  <mergeCells count="148">
    <mergeCell ref="B50:G50"/>
    <mergeCell ref="B48:K48"/>
    <mergeCell ref="B49:G49"/>
    <mergeCell ref="R60:S60"/>
    <mergeCell ref="B51:K51"/>
    <mergeCell ref="AI26:AV26"/>
    <mergeCell ref="AO39:AQ39"/>
    <mergeCell ref="AR39:AS39"/>
    <mergeCell ref="AO37:AQ37"/>
    <mergeCell ref="AR37:AS37"/>
    <mergeCell ref="AO38:AQ38"/>
    <mergeCell ref="AR38:AS38"/>
    <mergeCell ref="AO35:AQ35"/>
    <mergeCell ref="AR35:AS35"/>
    <mergeCell ref="AO36:AQ36"/>
    <mergeCell ref="AR36:AS36"/>
    <mergeCell ref="AO33:AQ33"/>
    <mergeCell ref="AR33:AS33"/>
    <mergeCell ref="AO34:AQ34"/>
    <mergeCell ref="AR34:AS34"/>
    <mergeCell ref="AO31:AQ31"/>
    <mergeCell ref="AR31:AS31"/>
    <mergeCell ref="AO32:AQ32"/>
    <mergeCell ref="AR32:AS32"/>
    <mergeCell ref="G53:K53"/>
    <mergeCell ref="H56:K56"/>
    <mergeCell ref="Q59:Y59"/>
    <mergeCell ref="T60:X60"/>
    <mergeCell ref="Q74:Y75"/>
    <mergeCell ref="Q76:Y104"/>
    <mergeCell ref="Q61:Q62"/>
    <mergeCell ref="T61:X62"/>
    <mergeCell ref="Y61:Y62"/>
    <mergeCell ref="Q63:Q64"/>
    <mergeCell ref="T63:X64"/>
    <mergeCell ref="Q65:Q66"/>
    <mergeCell ref="R65:S65"/>
    <mergeCell ref="R66:S66"/>
    <mergeCell ref="T65:X66"/>
    <mergeCell ref="Y65:Y66"/>
    <mergeCell ref="R64:S64"/>
    <mergeCell ref="Y63:Y64"/>
    <mergeCell ref="B55:K55"/>
    <mergeCell ref="G37:K37"/>
    <mergeCell ref="AI37:AN37"/>
    <mergeCell ref="B39:K39"/>
    <mergeCell ref="AI38:AN38"/>
    <mergeCell ref="G31:K31"/>
    <mergeCell ref="AI31:AN31"/>
    <mergeCell ref="B32:G32"/>
    <mergeCell ref="AI39:AN39"/>
    <mergeCell ref="B41:K41"/>
    <mergeCell ref="B40:K40"/>
    <mergeCell ref="G35:K35"/>
    <mergeCell ref="AI35:AN35"/>
    <mergeCell ref="G36:K36"/>
    <mergeCell ref="AI36:AN36"/>
    <mergeCell ref="B33:K33"/>
    <mergeCell ref="AI33:AN33"/>
    <mergeCell ref="G34:K34"/>
    <mergeCell ref="AI34:AN34"/>
    <mergeCell ref="AI30:AN30"/>
    <mergeCell ref="AO27:AQ27"/>
    <mergeCell ref="AR27:AS27"/>
    <mergeCell ref="R62:S62"/>
    <mergeCell ref="R63:S63"/>
    <mergeCell ref="AI28:AN28"/>
    <mergeCell ref="AI29:AN29"/>
    <mergeCell ref="R61:S61"/>
    <mergeCell ref="AI32:AN32"/>
    <mergeCell ref="AO28:AQ28"/>
    <mergeCell ref="AR28:AS28"/>
    <mergeCell ref="AR29:AS29"/>
    <mergeCell ref="AO30:AQ30"/>
    <mergeCell ref="AR30:AS30"/>
    <mergeCell ref="AO29:AQ29"/>
    <mergeCell ref="B47:G47"/>
    <mergeCell ref="AH14:AO14"/>
    <mergeCell ref="AQ14:AW15"/>
    <mergeCell ref="B15:K15"/>
    <mergeCell ref="AH15:AK15"/>
    <mergeCell ref="AN15:AO15"/>
    <mergeCell ref="AH16:AK16"/>
    <mergeCell ref="AN16:AO16"/>
    <mergeCell ref="AQ16:AS17"/>
    <mergeCell ref="AV16:AW17"/>
    <mergeCell ref="B17:K17"/>
    <mergeCell ref="AH17:AK18"/>
    <mergeCell ref="AN17:AO18"/>
    <mergeCell ref="G18:K18"/>
    <mergeCell ref="AQ18:AS19"/>
    <mergeCell ref="AV18:AW19"/>
    <mergeCell ref="G19:K19"/>
    <mergeCell ref="B26:K26"/>
    <mergeCell ref="G27:K27"/>
    <mergeCell ref="B45:G45"/>
    <mergeCell ref="I32:K32"/>
    <mergeCell ref="B44:G44"/>
    <mergeCell ref="B42:K42"/>
    <mergeCell ref="B43:K43"/>
    <mergeCell ref="B46:G46"/>
    <mergeCell ref="AV9:AW9"/>
    <mergeCell ref="AH10:AK11"/>
    <mergeCell ref="AN10:AO11"/>
    <mergeCell ref="AV10:AW10"/>
    <mergeCell ref="B4:K6"/>
    <mergeCell ref="O4:T4"/>
    <mergeCell ref="G22:K22"/>
    <mergeCell ref="G28:K28"/>
    <mergeCell ref="G29:K29"/>
    <mergeCell ref="G30:K30"/>
    <mergeCell ref="B8:G8"/>
    <mergeCell ref="B24:K24"/>
    <mergeCell ref="B25:G25"/>
    <mergeCell ref="AH8:AK8"/>
    <mergeCell ref="AN8:AO8"/>
    <mergeCell ref="AQ8:AS13"/>
    <mergeCell ref="AV8:AW8"/>
    <mergeCell ref="B9:G9"/>
    <mergeCell ref="H9:K9"/>
    <mergeCell ref="AH9:AK9"/>
    <mergeCell ref="AN9:AO9"/>
    <mergeCell ref="AV11:AW11"/>
    <mergeCell ref="AH12:AK13"/>
    <mergeCell ref="A1:AC1"/>
    <mergeCell ref="A2:N2"/>
    <mergeCell ref="O2:R2"/>
    <mergeCell ref="Y2:Z2"/>
    <mergeCell ref="AA2:AD2"/>
    <mergeCell ref="B3:K3"/>
    <mergeCell ref="O3:T3"/>
    <mergeCell ref="Y3:AC3"/>
    <mergeCell ref="AH40:AW40"/>
    <mergeCell ref="Y4:AC4"/>
    <mergeCell ref="AH6:AO6"/>
    <mergeCell ref="AQ6:AW7"/>
    <mergeCell ref="B7:K7"/>
    <mergeCell ref="AH7:AO7"/>
    <mergeCell ref="AN12:AO13"/>
    <mergeCell ref="AV12:AW12"/>
    <mergeCell ref="AV13:AW13"/>
    <mergeCell ref="AH19:AK20"/>
    <mergeCell ref="AN19:AO20"/>
    <mergeCell ref="G20:K20"/>
    <mergeCell ref="G21:K21"/>
    <mergeCell ref="AH22:AW22"/>
    <mergeCell ref="B23:K23"/>
    <mergeCell ref="AI27:AN27"/>
  </mergeCells>
  <conditionalFormatting sqref="Y63:Y64">
    <cfRule type="containsText" dxfId="23" priority="22" stopIfTrue="1" operator="containsText" text="half percent">
      <formula>NOT(ISERROR(SEARCH("half percent",Y63)))</formula>
    </cfRule>
    <cfRule type="containsText" dxfId="22" priority="23" stopIfTrue="1" operator="containsText" text="NOT">
      <formula>NOT(ISERROR(SEARCH("NOT",Y63)))</formula>
    </cfRule>
    <cfRule type="containsText" dxfId="21" priority="24" stopIfTrue="1" operator="containsText" text="Estimated percent of saturated fat meets the requirement">
      <formula>NOT(ISERROR(SEARCH("Estimated percent of saturated fat meets the requirement",Y63)))</formula>
    </cfRule>
  </conditionalFormatting>
  <conditionalFormatting sqref="Y61:Y62">
    <cfRule type="containsText" dxfId="20" priority="19" stopIfTrue="1" operator="containsText" text="Estimated calories are within the required range">
      <formula>NOT(ISERROR(SEARCH("Estimated calories are within the required range",Y61)))</formula>
    </cfRule>
    <cfRule type="containsText" dxfId="19" priority="20" stopIfTrue="1" operator="containsText" text="25">
      <formula>NOT(ISERROR(SEARCH("25",Y61)))</formula>
    </cfRule>
    <cfRule type="containsText" dxfId="18" priority="21" stopIfTrue="1" operator="containsText" text="NOT">
      <formula>NOT(ISERROR(SEARCH("NOT",Y61)))</formula>
    </cfRule>
  </conditionalFormatting>
  <conditionalFormatting sqref="Y61:Y62">
    <cfRule type="containsText" dxfId="17" priority="16" stopIfTrue="1" operator="containsText" text="Estimated calories are within the required range">
      <formula>NOT(ISERROR(SEARCH("Estimated calories are within the required range",Y61)))</formula>
    </cfRule>
    <cfRule type="containsText" dxfId="16" priority="17" stopIfTrue="1" operator="containsText" text="25">
      <formula>NOT(ISERROR(SEARCH("25",Y61)))</formula>
    </cfRule>
    <cfRule type="containsText" dxfId="15" priority="18" stopIfTrue="1" operator="containsText" text="NOT">
      <formula>NOT(ISERROR(SEARCH("NOT",Y61)))</formula>
    </cfRule>
  </conditionalFormatting>
  <conditionalFormatting sqref="Y61">
    <cfRule type="containsText" dxfId="14" priority="13" stopIfTrue="1" operator="containsText" text="Estimated calories are within the required range">
      <formula>NOT(ISERROR(SEARCH("Estimated calories are within the required range",Y61)))</formula>
    </cfRule>
    <cfRule type="containsText" dxfId="13" priority="14" stopIfTrue="1" operator="containsText" text="25">
      <formula>NOT(ISERROR(SEARCH("25",Y61)))</formula>
    </cfRule>
    <cfRule type="containsText" dxfId="12" priority="15" stopIfTrue="1" operator="containsText" text="NOT">
      <formula>NOT(ISERROR(SEARCH("NOT",Y61)))</formula>
    </cfRule>
  </conditionalFormatting>
  <conditionalFormatting sqref="Y61:Y62">
    <cfRule type="containsText" dxfId="11" priority="10" stopIfTrue="1" operator="containsText" text="Estimated calories are within the required range">
      <formula>NOT(ISERROR(SEARCH("Estimated calories are within the required range",Y61)))</formula>
    </cfRule>
    <cfRule type="containsText" dxfId="10" priority="11" stopIfTrue="1" operator="containsText" text="25">
      <formula>NOT(ISERROR(SEARCH("25",Y61)))</formula>
    </cfRule>
    <cfRule type="containsText" dxfId="9" priority="12" stopIfTrue="1" operator="containsText" text="NOT">
      <formula>NOT(ISERROR(SEARCH("NOT",Y61)))</formula>
    </cfRule>
  </conditionalFormatting>
  <conditionalFormatting sqref="Y61">
    <cfRule type="containsText" dxfId="8" priority="7" stopIfTrue="1" operator="containsText" text="Estimated calories are within the required range">
      <formula>NOT(ISERROR(SEARCH("Estimated calories are within the required range",Y61)))</formula>
    </cfRule>
    <cfRule type="containsText" dxfId="7" priority="8" stopIfTrue="1" operator="containsText" text="25">
      <formula>NOT(ISERROR(SEARCH("25",Y61)))</formula>
    </cfRule>
    <cfRule type="containsText" dxfId="6" priority="9" stopIfTrue="1" operator="containsText" text="NOT">
      <formula>NOT(ISERROR(SEARCH("NOT",Y61)))</formula>
    </cfRule>
  </conditionalFormatting>
  <conditionalFormatting sqref="Y61:Y62">
    <cfRule type="containsText" dxfId="5" priority="4" stopIfTrue="1" operator="containsText" text="Estimated calories are within the required range">
      <formula>NOT(ISERROR(SEARCH("Estimated calories are within the required range",Y61)))</formula>
    </cfRule>
    <cfRule type="containsText" dxfId="4" priority="5" stopIfTrue="1" operator="containsText" text="25">
      <formula>NOT(ISERROR(SEARCH("25",Y61)))</formula>
    </cfRule>
    <cfRule type="containsText" dxfId="3" priority="6" stopIfTrue="1" operator="containsText" text="NOT">
      <formula>NOT(ISERROR(SEARCH("NOT",Y61)))</formula>
    </cfRule>
  </conditionalFormatting>
  <conditionalFormatting sqref="Y65:Y66">
    <cfRule type="containsText" dxfId="2" priority="1" stopIfTrue="1" operator="containsText" text="BUT">
      <formula>NOT(ISERROR(SEARCH("BUT",Y65)))</formula>
    </cfRule>
    <cfRule type="containsText" dxfId="1" priority="2" stopIfTrue="1" operator="containsText" text="NOT">
      <formula>NOT(ISERROR(SEARCH("NOT",Y65)))</formula>
    </cfRule>
    <cfRule type="containsText" dxfId="0" priority="3" stopIfTrue="1" operator="containsText" text="MEETS">
      <formula>NOT(ISERROR(SEARCH("MEETS",Y65)))</formula>
    </cfRule>
  </conditionalFormatting>
  <dataValidations count="5">
    <dataValidation type="custom" allowBlank="1" showInputMessage="1" showErrorMessage="1" sqref="C10:C12" xr:uid="{00000000-0002-0000-0D00-000000000000}">
      <formula1>IF(AND(C10=TRUE,C11=TRUE),1,IF(AND(C10=TRUE,C12=TRUE),1,IF(AND(C11=TRUE,C12=TRUE),1,0)))=1</formula1>
    </dataValidation>
    <dataValidation type="decimal" allowBlank="1" showInputMessage="1" showErrorMessage="1" errorTitle="Numbers only" error="Only enter the number of calories, saturated fat, and servings. DO NOT inlcude kcal or g." sqref="Z7:AC57" xr:uid="{00000000-0002-0000-0D00-000001000000}">
      <formula1>0</formula1>
      <formula2>1000000</formula2>
    </dataValidation>
    <dataValidation type="decimal" allowBlank="1" showInputMessage="1" showErrorMessage="1" errorTitle="Numbers only" error="Only enter the number of calories, saturated fat, and servings. DO NOT inlcude kcal or g." promptTitle="Only enter numbers" sqref="Q8:T57" xr:uid="{00000000-0002-0000-0D00-000002000000}">
      <formula1>0</formula1>
      <formula2>1000000</formula2>
    </dataValidation>
    <dataValidation type="decimal" allowBlank="1" showInputMessage="1" showErrorMessage="1" sqref="Q7:T7" xr:uid="{00000000-0002-0000-0D00-000003000000}">
      <formula1>0</formula1>
      <formula2>1000000</formula2>
    </dataValidation>
    <dataValidation type="custom" operator="equal" allowBlank="1" showInputMessage="1" showErrorMessage="1" error="Please only check one box!" promptTitle="Only check 1 box!" sqref="C13" xr:uid="{00000000-0002-0000-0D00-000004000000}">
      <formula1>C13=1</formula1>
    </dataValidation>
  </dataValidations>
  <hyperlinks>
    <hyperlink ref="AA2:AD2" location="'Simplified Nutrient Assessment'!Q59" display="Go to Results" xr:uid="{00000000-0004-0000-0D00-000000000000}"/>
    <hyperlink ref="AH22:AV22" location="'Simplified Nutrient Assessment'!A1" display="Go Back to Assessement" xr:uid="{00000000-0004-0000-0D00-000001000000}"/>
    <hyperlink ref="Y2:Z2" location="'Simplified Nutrient Assessment'!AI26" display="Click here to go to the calories and saturated fat table for commonly used condiments" xr:uid="{00000000-0004-0000-0D00-000002000000}"/>
    <hyperlink ref="AI41:AT41" location="'Simplified Nutrient Assessment'!A1" display="Go Back to Assessement" xr:uid="{00000000-0004-0000-0D00-000003000000}"/>
    <hyperlink ref="O2:R2" location="'Simplified Nutrient Assessment'!AQ6" display="Click here to go to Optional Serving Size and Fraction Calculators" xr:uid="{00000000-0004-0000-0D00-000004000000}"/>
    <hyperlink ref="B7:K7" location="'Nutrient Instructions'!A29" display="Fruit (cups)" xr:uid="{00000000-0004-0000-0D00-000005000000}"/>
    <hyperlink ref="B15:K15" location="'Nutrient Instructions'!A45" display="Milk (cups)" xr:uid="{00000000-0004-0000-0D00-000006000000}"/>
    <hyperlink ref="O3:T3" location="'Nutrient Instructions'!A66" display="Main Dish Simplified Nutrient Data Entry" xr:uid="{00000000-0004-0000-0D00-000007000000}"/>
    <hyperlink ref="Y3:AC3" location="'Nutrient Instructions'!A83" display="Other items: Sides and Condiments Nutrient Data Entry" xr:uid="{00000000-0004-0000-0D00-000008000000}"/>
    <hyperlink ref="Q59:Y59" location="'Nutrient Instructions'!A103" display="Daily Amounts Based on the Average for a 5-day week" xr:uid="{00000000-0004-0000-0D00-000009000000}"/>
    <hyperlink ref="B3:K3" location="'Nutrient Instructions'!A27" display="Fruit, Milk, and Non-starchy and Starchy Vegetable Nutrient Assessement" xr:uid="{00000000-0004-0000-0D00-00000A000000}"/>
    <hyperlink ref="A2:N2" location="'Nutrient Instructions'!A1" display="Go to Instructions" xr:uid="{00000000-0004-0000-0D00-00000B000000}"/>
    <hyperlink ref="B42:K42" location="'Nutrient Instructions'!A97" display="'Nutrient Instructions'!A97" xr:uid="{980DF938-00B4-49D3-A121-BE34905DCA57}"/>
    <hyperlink ref="G22:K22" location="'Nutrient Instructions'!A58" display="          Non-Starchy and Starchy Vegetables" xr:uid="{62F0D099-2538-4970-A484-1799307DE0BA}"/>
    <hyperlink ref="AH40:AW40" location="'Simplified Nutrient Assessment'!A1" display="Go Back to Assessment" xr:uid="{DB6A8AD2-C4BD-48E3-B29B-7B6394CA88E4}"/>
  </hyperlinks>
  <pageMargins left="0.7" right="0.7" top="0.75" bottom="0.75" header="0.3" footer="0.3"/>
  <pageSetup scale="27" orientation="portrait" r:id="rId1"/>
  <headerFooter>
    <oddHeader>&amp;L&amp;G</oddHeader>
    <oddFooter>&amp;L&amp;P</oddFooter>
  </headerFooter>
  <rowBreaks count="1" manualBreakCount="1">
    <brk id="57" max="16383" man="1"/>
  </rowBreaks>
  <colBreaks count="1" manualBreakCount="1">
    <brk id="33" max="1048575" man="1"/>
  </colBreaks>
  <ignoredErrors>
    <ignoredError sqref="T68 Z68:AA68 AC68" formulaRange="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1745" r:id="rId5" name="Option Button 1">
              <controlPr defaultSize="0" autoFill="0" autoLine="0" autoPict="0">
                <anchor moveWithCells="1">
                  <from>
                    <xdr:col>1</xdr:col>
                    <xdr:colOff>523875</xdr:colOff>
                    <xdr:row>9</xdr:row>
                    <xdr:rowOff>104775</xdr:rowOff>
                  </from>
                  <to>
                    <xdr:col>1</xdr:col>
                    <xdr:colOff>866775</xdr:colOff>
                    <xdr:row>9</xdr:row>
                    <xdr:rowOff>314325</xdr:rowOff>
                  </to>
                </anchor>
              </controlPr>
            </control>
          </mc:Choice>
        </mc:AlternateContent>
        <mc:AlternateContent xmlns:mc="http://schemas.openxmlformats.org/markup-compatibility/2006">
          <mc:Choice Requires="x14">
            <control shapeId="31746" r:id="rId6" name="Option Button 2">
              <controlPr defaultSize="0" autoFill="0" autoLine="0" autoPict="0">
                <anchor moveWithCells="1">
                  <from>
                    <xdr:col>1</xdr:col>
                    <xdr:colOff>523875</xdr:colOff>
                    <xdr:row>10</xdr:row>
                    <xdr:rowOff>142875</xdr:rowOff>
                  </from>
                  <to>
                    <xdr:col>1</xdr:col>
                    <xdr:colOff>866775</xdr:colOff>
                    <xdr:row>10</xdr:row>
                    <xdr:rowOff>361950</xdr:rowOff>
                  </to>
                </anchor>
              </controlPr>
            </control>
          </mc:Choice>
        </mc:AlternateContent>
        <mc:AlternateContent xmlns:mc="http://schemas.openxmlformats.org/markup-compatibility/2006">
          <mc:Choice Requires="x14">
            <control shapeId="31747" r:id="rId7" name="Option Button 3">
              <controlPr defaultSize="0" autoFill="0" autoLine="0" autoPict="0">
                <anchor moveWithCells="1">
                  <from>
                    <xdr:col>1</xdr:col>
                    <xdr:colOff>523875</xdr:colOff>
                    <xdr:row>11</xdr:row>
                    <xdr:rowOff>123825</xdr:rowOff>
                  </from>
                  <to>
                    <xdr:col>1</xdr:col>
                    <xdr:colOff>866775</xdr:colOff>
                    <xdr:row>11</xdr:row>
                    <xdr:rowOff>352425</xdr:rowOff>
                  </to>
                </anchor>
              </controlPr>
            </control>
          </mc:Choice>
        </mc:AlternateContent>
        <mc:AlternateContent xmlns:mc="http://schemas.openxmlformats.org/markup-compatibility/2006">
          <mc:Choice Requires="x14">
            <control shapeId="31748" r:id="rId8" name="Option Button 4">
              <controlPr defaultSize="0" autoFill="0" autoLine="0" autoPict="0">
                <anchor moveWithCells="1">
                  <from>
                    <xdr:col>1</xdr:col>
                    <xdr:colOff>523875</xdr:colOff>
                    <xdr:row>12</xdr:row>
                    <xdr:rowOff>104775</xdr:rowOff>
                  </from>
                  <to>
                    <xdr:col>1</xdr:col>
                    <xdr:colOff>866775</xdr:colOff>
                    <xdr:row>12</xdr:row>
                    <xdr:rowOff>314325</xdr:rowOff>
                  </to>
                </anchor>
              </controlPr>
            </control>
          </mc:Choice>
        </mc:AlternateContent>
        <mc:AlternateContent xmlns:mc="http://schemas.openxmlformats.org/markup-compatibility/2006">
          <mc:Choice Requires="x14">
            <control shapeId="31749" r:id="rId9" name="Option Button 5">
              <controlPr defaultSize="0" autoFill="0" autoLine="0" autoPict="0">
                <anchor moveWithCells="1">
                  <from>
                    <xdr:col>1</xdr:col>
                    <xdr:colOff>485775</xdr:colOff>
                    <xdr:row>17</xdr:row>
                    <xdr:rowOff>190500</xdr:rowOff>
                  </from>
                  <to>
                    <xdr:col>1</xdr:col>
                    <xdr:colOff>800100</xdr:colOff>
                    <xdr:row>17</xdr:row>
                    <xdr:rowOff>409575</xdr:rowOff>
                  </to>
                </anchor>
              </controlPr>
            </control>
          </mc:Choice>
        </mc:AlternateContent>
        <mc:AlternateContent xmlns:mc="http://schemas.openxmlformats.org/markup-compatibility/2006">
          <mc:Choice Requires="x14">
            <control shapeId="31750" r:id="rId10" name="Option Button 6">
              <controlPr defaultSize="0" autoFill="0" autoLine="0" autoPict="0">
                <anchor moveWithCells="1">
                  <from>
                    <xdr:col>1</xdr:col>
                    <xdr:colOff>495300</xdr:colOff>
                    <xdr:row>18</xdr:row>
                    <xdr:rowOff>200025</xdr:rowOff>
                  </from>
                  <to>
                    <xdr:col>1</xdr:col>
                    <xdr:colOff>809625</xdr:colOff>
                    <xdr:row>18</xdr:row>
                    <xdr:rowOff>400050</xdr:rowOff>
                  </to>
                </anchor>
              </controlPr>
            </control>
          </mc:Choice>
        </mc:AlternateContent>
        <mc:AlternateContent xmlns:mc="http://schemas.openxmlformats.org/markup-compatibility/2006">
          <mc:Choice Requires="x14">
            <control shapeId="31751" r:id="rId11" name="Option Button 7">
              <controlPr defaultSize="0" autoFill="0" autoLine="0" autoPict="0">
                <anchor moveWithCells="1">
                  <from>
                    <xdr:col>1</xdr:col>
                    <xdr:colOff>485775</xdr:colOff>
                    <xdr:row>19</xdr:row>
                    <xdr:rowOff>152400</xdr:rowOff>
                  </from>
                  <to>
                    <xdr:col>1</xdr:col>
                    <xdr:colOff>809625</xdr:colOff>
                    <xdr:row>19</xdr:row>
                    <xdr:rowOff>352425</xdr:rowOff>
                  </to>
                </anchor>
              </controlPr>
            </control>
          </mc:Choice>
        </mc:AlternateContent>
        <mc:AlternateContent xmlns:mc="http://schemas.openxmlformats.org/markup-compatibility/2006">
          <mc:Choice Requires="x14">
            <control shapeId="31752" r:id="rId12" name="Option Button 8">
              <controlPr defaultSize="0" autoFill="0" autoLine="0" autoPict="0">
                <anchor moveWithCells="1">
                  <from>
                    <xdr:col>1</xdr:col>
                    <xdr:colOff>466725</xdr:colOff>
                    <xdr:row>20</xdr:row>
                    <xdr:rowOff>171450</xdr:rowOff>
                  </from>
                  <to>
                    <xdr:col>1</xdr:col>
                    <xdr:colOff>771525</xdr:colOff>
                    <xdr:row>20</xdr:row>
                    <xdr:rowOff>400050</xdr:rowOff>
                  </to>
                </anchor>
              </controlPr>
            </control>
          </mc:Choice>
        </mc:AlternateContent>
        <mc:AlternateContent xmlns:mc="http://schemas.openxmlformats.org/markup-compatibility/2006">
          <mc:Choice Requires="x14">
            <control shapeId="31753" r:id="rId13" name="Group Box 9">
              <controlPr defaultSize="0" autoFill="0" autoPict="0">
                <anchor moveWithCells="1">
                  <from>
                    <xdr:col>1</xdr:col>
                    <xdr:colOff>0</xdr:colOff>
                    <xdr:row>9</xdr:row>
                    <xdr:rowOff>9525</xdr:rowOff>
                  </from>
                  <to>
                    <xdr:col>7</xdr:col>
                    <xdr:colOff>0</xdr:colOff>
                    <xdr:row>13</xdr:row>
                    <xdr:rowOff>0</xdr:rowOff>
                  </to>
                </anchor>
              </controlPr>
            </control>
          </mc:Choice>
        </mc:AlternateContent>
        <mc:AlternateContent xmlns:mc="http://schemas.openxmlformats.org/markup-compatibility/2006">
          <mc:Choice Requires="x14">
            <control shapeId="31754" r:id="rId14" name="Group Box 10">
              <controlPr defaultSize="0" autoFill="0" autoPict="0">
                <anchor moveWithCells="1">
                  <from>
                    <xdr:col>1</xdr:col>
                    <xdr:colOff>0</xdr:colOff>
                    <xdr:row>17</xdr:row>
                    <xdr:rowOff>0</xdr:rowOff>
                  </from>
                  <to>
                    <xdr:col>11</xdr:col>
                    <xdr:colOff>0</xdr:colOff>
                    <xdr:row>21</xdr:row>
                    <xdr:rowOff>0</xdr:rowOff>
                  </to>
                </anchor>
              </controlPr>
            </control>
          </mc:Choice>
        </mc:AlternateContent>
        <mc:AlternateContent xmlns:mc="http://schemas.openxmlformats.org/markup-compatibility/2006">
          <mc:Choice Requires="x14">
            <control shapeId="31755" r:id="rId15" name="Group Box 11">
              <controlPr defaultSize="0" autoFill="0" autoPict="0">
                <anchor moveWithCells="1">
                  <from>
                    <xdr:col>1</xdr:col>
                    <xdr:colOff>28575</xdr:colOff>
                    <xdr:row>26</xdr:row>
                    <xdr:rowOff>19050</xdr:rowOff>
                  </from>
                  <to>
                    <xdr:col>11</xdr:col>
                    <xdr:colOff>0</xdr:colOff>
                    <xdr:row>30</xdr:row>
                    <xdr:rowOff>9525</xdr:rowOff>
                  </to>
                </anchor>
              </controlPr>
            </control>
          </mc:Choice>
        </mc:AlternateContent>
        <mc:AlternateContent xmlns:mc="http://schemas.openxmlformats.org/markup-compatibility/2006">
          <mc:Choice Requires="x14">
            <control shapeId="31756" r:id="rId16" name="Option Button 12">
              <controlPr defaultSize="0" autoFill="0" autoLine="0" autoPict="0">
                <anchor moveWithCells="1">
                  <from>
                    <xdr:col>1</xdr:col>
                    <xdr:colOff>409575</xdr:colOff>
                    <xdr:row>26</xdr:row>
                    <xdr:rowOff>171450</xdr:rowOff>
                  </from>
                  <to>
                    <xdr:col>1</xdr:col>
                    <xdr:colOff>733425</xdr:colOff>
                    <xdr:row>26</xdr:row>
                    <xdr:rowOff>400050</xdr:rowOff>
                  </to>
                </anchor>
              </controlPr>
            </control>
          </mc:Choice>
        </mc:AlternateContent>
        <mc:AlternateContent xmlns:mc="http://schemas.openxmlformats.org/markup-compatibility/2006">
          <mc:Choice Requires="x14">
            <control shapeId="31757" r:id="rId17" name="Option Button 13">
              <controlPr defaultSize="0" autoFill="0" autoLine="0" autoPict="0">
                <anchor moveWithCells="1">
                  <from>
                    <xdr:col>1</xdr:col>
                    <xdr:colOff>409575</xdr:colOff>
                    <xdr:row>27</xdr:row>
                    <xdr:rowOff>171450</xdr:rowOff>
                  </from>
                  <to>
                    <xdr:col>1</xdr:col>
                    <xdr:colOff>733425</xdr:colOff>
                    <xdr:row>27</xdr:row>
                    <xdr:rowOff>400050</xdr:rowOff>
                  </to>
                </anchor>
              </controlPr>
            </control>
          </mc:Choice>
        </mc:AlternateContent>
        <mc:AlternateContent xmlns:mc="http://schemas.openxmlformats.org/markup-compatibility/2006">
          <mc:Choice Requires="x14">
            <control shapeId="31758" r:id="rId18" name="Option Button 14">
              <controlPr defaultSize="0" autoFill="0" autoLine="0" autoPict="0">
                <anchor moveWithCells="1">
                  <from>
                    <xdr:col>1</xdr:col>
                    <xdr:colOff>409575</xdr:colOff>
                    <xdr:row>28</xdr:row>
                    <xdr:rowOff>123825</xdr:rowOff>
                  </from>
                  <to>
                    <xdr:col>1</xdr:col>
                    <xdr:colOff>733425</xdr:colOff>
                    <xdr:row>28</xdr:row>
                    <xdr:rowOff>352425</xdr:rowOff>
                  </to>
                </anchor>
              </controlPr>
            </control>
          </mc:Choice>
        </mc:AlternateContent>
        <mc:AlternateContent xmlns:mc="http://schemas.openxmlformats.org/markup-compatibility/2006">
          <mc:Choice Requires="x14">
            <control shapeId="31759" r:id="rId19" name="Option Button 15">
              <controlPr defaultSize="0" autoFill="0" autoLine="0" autoPict="0">
                <anchor moveWithCells="1">
                  <from>
                    <xdr:col>1</xdr:col>
                    <xdr:colOff>409575</xdr:colOff>
                    <xdr:row>29</xdr:row>
                    <xdr:rowOff>171450</xdr:rowOff>
                  </from>
                  <to>
                    <xdr:col>1</xdr:col>
                    <xdr:colOff>733425</xdr:colOff>
                    <xdr:row>29</xdr:row>
                    <xdr:rowOff>400050</xdr:rowOff>
                  </to>
                </anchor>
              </controlPr>
            </control>
          </mc:Choice>
        </mc:AlternateContent>
        <mc:AlternateContent xmlns:mc="http://schemas.openxmlformats.org/markup-compatibility/2006">
          <mc:Choice Requires="x14">
            <control shapeId="31760" r:id="rId20" name="Option Button 16">
              <controlPr defaultSize="0" autoFill="0" autoLine="0" autoPict="0">
                <anchor moveWithCells="1">
                  <from>
                    <xdr:col>1</xdr:col>
                    <xdr:colOff>409575</xdr:colOff>
                    <xdr:row>33</xdr:row>
                    <xdr:rowOff>142875</xdr:rowOff>
                  </from>
                  <to>
                    <xdr:col>1</xdr:col>
                    <xdr:colOff>733425</xdr:colOff>
                    <xdr:row>33</xdr:row>
                    <xdr:rowOff>361950</xdr:rowOff>
                  </to>
                </anchor>
              </controlPr>
            </control>
          </mc:Choice>
        </mc:AlternateContent>
        <mc:AlternateContent xmlns:mc="http://schemas.openxmlformats.org/markup-compatibility/2006">
          <mc:Choice Requires="x14">
            <control shapeId="31761" r:id="rId21" name="Option Button 17">
              <controlPr defaultSize="0" autoFill="0" autoLine="0" autoPict="0">
                <anchor moveWithCells="1">
                  <from>
                    <xdr:col>1</xdr:col>
                    <xdr:colOff>409575</xdr:colOff>
                    <xdr:row>34</xdr:row>
                    <xdr:rowOff>123825</xdr:rowOff>
                  </from>
                  <to>
                    <xdr:col>1</xdr:col>
                    <xdr:colOff>733425</xdr:colOff>
                    <xdr:row>34</xdr:row>
                    <xdr:rowOff>352425</xdr:rowOff>
                  </to>
                </anchor>
              </controlPr>
            </control>
          </mc:Choice>
        </mc:AlternateContent>
        <mc:AlternateContent xmlns:mc="http://schemas.openxmlformats.org/markup-compatibility/2006">
          <mc:Choice Requires="x14">
            <control shapeId="31762" r:id="rId22" name="Option Button 18">
              <controlPr defaultSize="0" autoFill="0" autoLine="0" autoPict="0">
                <anchor moveWithCells="1">
                  <from>
                    <xdr:col>1</xdr:col>
                    <xdr:colOff>409575</xdr:colOff>
                    <xdr:row>35</xdr:row>
                    <xdr:rowOff>104775</xdr:rowOff>
                  </from>
                  <to>
                    <xdr:col>1</xdr:col>
                    <xdr:colOff>733425</xdr:colOff>
                    <xdr:row>35</xdr:row>
                    <xdr:rowOff>314325</xdr:rowOff>
                  </to>
                </anchor>
              </controlPr>
            </control>
          </mc:Choice>
        </mc:AlternateContent>
        <mc:AlternateContent xmlns:mc="http://schemas.openxmlformats.org/markup-compatibility/2006">
          <mc:Choice Requires="x14">
            <control shapeId="31763" r:id="rId23" name="Option Button 19">
              <controlPr defaultSize="0" autoFill="0" autoLine="0" autoPict="0">
                <anchor moveWithCells="1">
                  <from>
                    <xdr:col>1</xdr:col>
                    <xdr:colOff>390525</xdr:colOff>
                    <xdr:row>36</xdr:row>
                    <xdr:rowOff>142875</xdr:rowOff>
                  </from>
                  <to>
                    <xdr:col>1</xdr:col>
                    <xdr:colOff>714375</xdr:colOff>
                    <xdr:row>36</xdr:row>
                    <xdr:rowOff>361950</xdr:rowOff>
                  </to>
                </anchor>
              </controlPr>
            </control>
          </mc:Choice>
        </mc:AlternateContent>
        <mc:AlternateContent xmlns:mc="http://schemas.openxmlformats.org/markup-compatibility/2006">
          <mc:Choice Requires="x14">
            <control shapeId="31764" r:id="rId24" name="Group Box 20">
              <controlPr defaultSize="0" autoFill="0" autoPict="0">
                <anchor moveWithCells="1">
                  <from>
                    <xdr:col>1</xdr:col>
                    <xdr:colOff>9525</xdr:colOff>
                    <xdr:row>33</xdr:row>
                    <xdr:rowOff>19050</xdr:rowOff>
                  </from>
                  <to>
                    <xdr:col>11</xdr:col>
                    <xdr:colOff>0</xdr:colOff>
                    <xdr:row>37</xdr:row>
                    <xdr:rowOff>0</xdr:rowOff>
                  </to>
                </anchor>
              </controlPr>
            </control>
          </mc:Choice>
        </mc:AlternateContent>
        <mc:AlternateContent xmlns:mc="http://schemas.openxmlformats.org/markup-compatibility/2006">
          <mc:Choice Requires="x14">
            <control shapeId="31765" r:id="rId25" name="Drop Down 21">
              <controlPr defaultSize="0" autoLine="0" autoPict="0">
                <anchor moveWithCells="1">
                  <from>
                    <xdr:col>39</xdr:col>
                    <xdr:colOff>114300</xdr:colOff>
                    <xdr:row>7</xdr:row>
                    <xdr:rowOff>142875</xdr:rowOff>
                  </from>
                  <to>
                    <xdr:col>40</xdr:col>
                    <xdr:colOff>304800</xdr:colOff>
                    <xdr:row>7</xdr:row>
                    <xdr:rowOff>352425</xdr:rowOff>
                  </to>
                </anchor>
              </controlPr>
            </control>
          </mc:Choice>
        </mc:AlternateContent>
        <mc:AlternateContent xmlns:mc="http://schemas.openxmlformats.org/markup-compatibility/2006">
          <mc:Choice Requires="x14">
            <control shapeId="31766" r:id="rId26" name="Drop Down 22">
              <controlPr defaultSize="0" autoLine="0" autoPict="0">
                <anchor moveWithCells="1">
                  <from>
                    <xdr:col>39</xdr:col>
                    <xdr:colOff>104775</xdr:colOff>
                    <xdr:row>8</xdr:row>
                    <xdr:rowOff>142875</xdr:rowOff>
                  </from>
                  <to>
                    <xdr:col>40</xdr:col>
                    <xdr:colOff>276225</xdr:colOff>
                    <xdr:row>8</xdr:row>
                    <xdr:rowOff>352425</xdr:rowOff>
                  </to>
                </anchor>
              </controlPr>
            </control>
          </mc:Choice>
        </mc:AlternateContent>
        <mc:AlternateContent xmlns:mc="http://schemas.openxmlformats.org/markup-compatibility/2006">
          <mc:Choice Requires="x14">
            <control shapeId="31767" r:id="rId27" name="Drop Down 23">
              <controlPr defaultSize="0" autoLine="0" autoPict="0">
                <anchor moveWithCells="1">
                  <from>
                    <xdr:col>47</xdr:col>
                    <xdr:colOff>180975</xdr:colOff>
                    <xdr:row>7</xdr:row>
                    <xdr:rowOff>104775</xdr:rowOff>
                  </from>
                  <to>
                    <xdr:col>48</xdr:col>
                    <xdr:colOff>238125</xdr:colOff>
                    <xdr:row>7</xdr:row>
                    <xdr:rowOff>304800</xdr:rowOff>
                  </to>
                </anchor>
              </controlPr>
            </control>
          </mc:Choice>
        </mc:AlternateContent>
        <mc:AlternateContent xmlns:mc="http://schemas.openxmlformats.org/markup-compatibility/2006">
          <mc:Choice Requires="x14">
            <control shapeId="31768" r:id="rId28" name="Drop Down 24">
              <controlPr defaultSize="0" autoLine="0" autoPict="0">
                <anchor moveWithCells="1">
                  <from>
                    <xdr:col>47</xdr:col>
                    <xdr:colOff>180975</xdr:colOff>
                    <xdr:row>8</xdr:row>
                    <xdr:rowOff>47625</xdr:rowOff>
                  </from>
                  <to>
                    <xdr:col>48</xdr:col>
                    <xdr:colOff>238125</xdr:colOff>
                    <xdr:row>8</xdr:row>
                    <xdr:rowOff>257175</xdr:rowOff>
                  </to>
                </anchor>
              </controlPr>
            </control>
          </mc:Choice>
        </mc:AlternateContent>
        <mc:AlternateContent xmlns:mc="http://schemas.openxmlformats.org/markup-compatibility/2006">
          <mc:Choice Requires="x14">
            <control shapeId="31769" r:id="rId29" name="Drop Down 25">
              <controlPr defaultSize="0" autoLine="0" autoPict="0">
                <anchor moveWithCells="1">
                  <from>
                    <xdr:col>47</xdr:col>
                    <xdr:colOff>180975</xdr:colOff>
                    <xdr:row>9</xdr:row>
                    <xdr:rowOff>47625</xdr:rowOff>
                  </from>
                  <to>
                    <xdr:col>48</xdr:col>
                    <xdr:colOff>238125</xdr:colOff>
                    <xdr:row>9</xdr:row>
                    <xdr:rowOff>257175</xdr:rowOff>
                  </to>
                </anchor>
              </controlPr>
            </control>
          </mc:Choice>
        </mc:AlternateContent>
        <mc:AlternateContent xmlns:mc="http://schemas.openxmlformats.org/markup-compatibility/2006">
          <mc:Choice Requires="x14">
            <control shapeId="31770" r:id="rId30" name="Drop Down 26">
              <controlPr defaultSize="0" autoLine="0" autoPict="0">
                <anchor moveWithCells="1">
                  <from>
                    <xdr:col>47</xdr:col>
                    <xdr:colOff>180975</xdr:colOff>
                    <xdr:row>10</xdr:row>
                    <xdr:rowOff>47625</xdr:rowOff>
                  </from>
                  <to>
                    <xdr:col>48</xdr:col>
                    <xdr:colOff>238125</xdr:colOff>
                    <xdr:row>10</xdr:row>
                    <xdr:rowOff>257175</xdr:rowOff>
                  </to>
                </anchor>
              </controlPr>
            </control>
          </mc:Choice>
        </mc:AlternateContent>
        <mc:AlternateContent xmlns:mc="http://schemas.openxmlformats.org/markup-compatibility/2006">
          <mc:Choice Requires="x14">
            <control shapeId="31771" r:id="rId31" name="Drop Down 27">
              <controlPr defaultSize="0" autoLine="0" autoPict="0">
                <anchor moveWithCells="1">
                  <from>
                    <xdr:col>47</xdr:col>
                    <xdr:colOff>180975</xdr:colOff>
                    <xdr:row>11</xdr:row>
                    <xdr:rowOff>47625</xdr:rowOff>
                  </from>
                  <to>
                    <xdr:col>48</xdr:col>
                    <xdr:colOff>238125</xdr:colOff>
                    <xdr:row>11</xdr:row>
                    <xdr:rowOff>257175</xdr:rowOff>
                  </to>
                </anchor>
              </controlPr>
            </control>
          </mc:Choice>
        </mc:AlternateContent>
        <mc:AlternateContent xmlns:mc="http://schemas.openxmlformats.org/markup-compatibility/2006">
          <mc:Choice Requires="x14">
            <control shapeId="31772" r:id="rId32" name="Group Box 28">
              <controlPr defaultSize="0" autoFill="0" autoPict="0">
                <anchor moveWithCells="1">
                  <from>
                    <xdr:col>7</xdr:col>
                    <xdr:colOff>0</xdr:colOff>
                    <xdr:row>9</xdr:row>
                    <xdr:rowOff>9525</xdr:rowOff>
                  </from>
                  <to>
                    <xdr:col>11</xdr:col>
                    <xdr:colOff>0</xdr:colOff>
                    <xdr:row>13</xdr:row>
                    <xdr:rowOff>9525</xdr:rowOff>
                  </to>
                </anchor>
              </controlPr>
            </control>
          </mc:Choice>
        </mc:AlternateContent>
        <mc:AlternateContent xmlns:mc="http://schemas.openxmlformats.org/markup-compatibility/2006">
          <mc:Choice Requires="x14">
            <control shapeId="31773" r:id="rId33" name="Option Button 29">
              <controlPr defaultSize="0" autoFill="0" autoLine="0" autoPict="0">
                <anchor moveWithCells="1">
                  <from>
                    <xdr:col>7</xdr:col>
                    <xdr:colOff>342900</xdr:colOff>
                    <xdr:row>9</xdr:row>
                    <xdr:rowOff>142875</xdr:rowOff>
                  </from>
                  <to>
                    <xdr:col>7</xdr:col>
                    <xdr:colOff>695325</xdr:colOff>
                    <xdr:row>9</xdr:row>
                    <xdr:rowOff>371475</xdr:rowOff>
                  </to>
                </anchor>
              </controlPr>
            </control>
          </mc:Choice>
        </mc:AlternateContent>
        <mc:AlternateContent xmlns:mc="http://schemas.openxmlformats.org/markup-compatibility/2006">
          <mc:Choice Requires="x14">
            <control shapeId="31774" r:id="rId34" name="Option Button 30">
              <controlPr defaultSize="0" autoFill="0" autoLine="0" autoPict="0">
                <anchor moveWithCells="1">
                  <from>
                    <xdr:col>7</xdr:col>
                    <xdr:colOff>314325</xdr:colOff>
                    <xdr:row>10</xdr:row>
                    <xdr:rowOff>142875</xdr:rowOff>
                  </from>
                  <to>
                    <xdr:col>7</xdr:col>
                    <xdr:colOff>657225</xdr:colOff>
                    <xdr:row>10</xdr:row>
                    <xdr:rowOff>371475</xdr:rowOff>
                  </to>
                </anchor>
              </controlPr>
            </control>
          </mc:Choice>
        </mc:AlternateContent>
        <mc:AlternateContent xmlns:mc="http://schemas.openxmlformats.org/markup-compatibility/2006">
          <mc:Choice Requires="x14">
            <control shapeId="31775" r:id="rId35" name="Option Button 31">
              <controlPr defaultSize="0" autoFill="0" autoLine="0" autoPict="0">
                <anchor moveWithCells="1">
                  <from>
                    <xdr:col>7</xdr:col>
                    <xdr:colOff>323850</xdr:colOff>
                    <xdr:row>11</xdr:row>
                    <xdr:rowOff>142875</xdr:rowOff>
                  </from>
                  <to>
                    <xdr:col>7</xdr:col>
                    <xdr:colOff>666750</xdr:colOff>
                    <xdr:row>11</xdr:row>
                    <xdr:rowOff>371475</xdr:rowOff>
                  </to>
                </anchor>
              </controlPr>
            </control>
          </mc:Choice>
        </mc:AlternateContent>
        <mc:AlternateContent xmlns:mc="http://schemas.openxmlformats.org/markup-compatibility/2006">
          <mc:Choice Requires="x14">
            <control shapeId="31776" r:id="rId36" name="Option Button 32">
              <controlPr defaultSize="0" autoFill="0" autoLine="0" autoPict="0">
                <anchor moveWithCells="1">
                  <from>
                    <xdr:col>7</xdr:col>
                    <xdr:colOff>342900</xdr:colOff>
                    <xdr:row>12</xdr:row>
                    <xdr:rowOff>123825</xdr:rowOff>
                  </from>
                  <to>
                    <xdr:col>7</xdr:col>
                    <xdr:colOff>695325</xdr:colOff>
                    <xdr:row>12</xdr:row>
                    <xdr:rowOff>352425</xdr:rowOff>
                  </to>
                </anchor>
              </controlPr>
            </control>
          </mc:Choice>
        </mc:AlternateContent>
        <mc:AlternateContent xmlns:mc="http://schemas.openxmlformats.org/markup-compatibility/2006">
          <mc:Choice Requires="x14">
            <control shapeId="31777" r:id="rId37" name="Check Box 33">
              <controlPr defaultSize="0" autoFill="0" autoLine="0" autoPict="0">
                <anchor moveWithCells="1" sizeWithCells="1">
                  <from>
                    <xdr:col>7</xdr:col>
                    <xdr:colOff>733425</xdr:colOff>
                    <xdr:row>44</xdr:row>
                    <xdr:rowOff>266700</xdr:rowOff>
                  </from>
                  <to>
                    <xdr:col>7</xdr:col>
                    <xdr:colOff>1047750</xdr:colOff>
                    <xdr:row>44</xdr:row>
                    <xdr:rowOff>523875</xdr:rowOff>
                  </to>
                </anchor>
              </controlPr>
            </control>
          </mc:Choice>
        </mc:AlternateContent>
        <mc:AlternateContent xmlns:mc="http://schemas.openxmlformats.org/markup-compatibility/2006">
          <mc:Choice Requires="x14">
            <control shapeId="31778" r:id="rId38" name="Check Box 34">
              <controlPr defaultSize="0" autoFill="0" autoLine="0" autoPict="0">
                <anchor moveWithCells="1" sizeWithCells="1">
                  <from>
                    <xdr:col>7</xdr:col>
                    <xdr:colOff>733425</xdr:colOff>
                    <xdr:row>45</xdr:row>
                    <xdr:rowOff>257175</xdr:rowOff>
                  </from>
                  <to>
                    <xdr:col>7</xdr:col>
                    <xdr:colOff>1057275</xdr:colOff>
                    <xdr:row>45</xdr:row>
                    <xdr:rowOff>523875</xdr:rowOff>
                  </to>
                </anchor>
              </controlPr>
            </control>
          </mc:Choice>
        </mc:AlternateContent>
        <mc:AlternateContent xmlns:mc="http://schemas.openxmlformats.org/markup-compatibility/2006">
          <mc:Choice Requires="x14">
            <control shapeId="31779" r:id="rId39" name="Check Box 35">
              <controlPr defaultSize="0" autoFill="0" autoLine="0" autoPict="0">
                <anchor moveWithCells="1" sizeWithCells="1">
                  <from>
                    <xdr:col>7</xdr:col>
                    <xdr:colOff>714375</xdr:colOff>
                    <xdr:row>46</xdr:row>
                    <xdr:rowOff>247650</xdr:rowOff>
                  </from>
                  <to>
                    <xdr:col>7</xdr:col>
                    <xdr:colOff>1028700</xdr:colOff>
                    <xdr:row>46</xdr:row>
                    <xdr:rowOff>504825</xdr:rowOff>
                  </to>
                </anchor>
              </controlPr>
            </control>
          </mc:Choice>
        </mc:AlternateContent>
        <mc:AlternateContent xmlns:mc="http://schemas.openxmlformats.org/markup-compatibility/2006">
          <mc:Choice Requires="x14">
            <control shapeId="31780" r:id="rId40" name="Check Box 36">
              <controlPr defaultSize="0" autoFill="0" autoLine="0" autoPict="0">
                <anchor moveWithCells="1" sizeWithCells="1">
                  <from>
                    <xdr:col>10</xdr:col>
                    <xdr:colOff>866775</xdr:colOff>
                    <xdr:row>44</xdr:row>
                    <xdr:rowOff>257175</xdr:rowOff>
                  </from>
                  <to>
                    <xdr:col>10</xdr:col>
                    <xdr:colOff>1181100</xdr:colOff>
                    <xdr:row>44</xdr:row>
                    <xdr:rowOff>523875</xdr:rowOff>
                  </to>
                </anchor>
              </controlPr>
            </control>
          </mc:Choice>
        </mc:AlternateContent>
        <mc:AlternateContent xmlns:mc="http://schemas.openxmlformats.org/markup-compatibility/2006">
          <mc:Choice Requires="x14">
            <control shapeId="31781" r:id="rId41" name="Check Box 37">
              <controlPr defaultSize="0" autoFill="0" autoLine="0" autoPict="0">
                <anchor moveWithCells="1" sizeWithCells="1">
                  <from>
                    <xdr:col>10</xdr:col>
                    <xdr:colOff>838200</xdr:colOff>
                    <xdr:row>45</xdr:row>
                    <xdr:rowOff>266700</xdr:rowOff>
                  </from>
                  <to>
                    <xdr:col>10</xdr:col>
                    <xdr:colOff>1152525</xdr:colOff>
                    <xdr:row>45</xdr:row>
                    <xdr:rowOff>523875</xdr:rowOff>
                  </to>
                </anchor>
              </controlPr>
            </control>
          </mc:Choice>
        </mc:AlternateContent>
        <mc:AlternateContent xmlns:mc="http://schemas.openxmlformats.org/markup-compatibility/2006">
          <mc:Choice Requires="x14">
            <control shapeId="31782" r:id="rId42" name="Check Box 38">
              <controlPr defaultSize="0" autoFill="0" autoLine="0" autoPict="0">
                <anchor moveWithCells="1" sizeWithCells="1">
                  <from>
                    <xdr:col>10</xdr:col>
                    <xdr:colOff>828675</xdr:colOff>
                    <xdr:row>46</xdr:row>
                    <xdr:rowOff>257175</xdr:rowOff>
                  </from>
                  <to>
                    <xdr:col>10</xdr:col>
                    <xdr:colOff>1143000</xdr:colOff>
                    <xdr:row>46</xdr:row>
                    <xdr:rowOff>523875</xdr:rowOff>
                  </to>
                </anchor>
              </controlPr>
            </control>
          </mc:Choice>
        </mc:AlternateContent>
        <mc:AlternateContent xmlns:mc="http://schemas.openxmlformats.org/markup-compatibility/2006">
          <mc:Choice Requires="x14">
            <control shapeId="31783" r:id="rId43" name="Check Box 39">
              <controlPr defaultSize="0" autoFill="0" autoLine="0" autoPict="0">
                <anchor moveWithCells="1" sizeWithCells="1">
                  <from>
                    <xdr:col>7</xdr:col>
                    <xdr:colOff>628650</xdr:colOff>
                    <xdr:row>49</xdr:row>
                    <xdr:rowOff>171450</xdr:rowOff>
                  </from>
                  <to>
                    <xdr:col>7</xdr:col>
                    <xdr:colOff>942975</xdr:colOff>
                    <xdr:row>49</xdr:row>
                    <xdr:rowOff>428625</xdr:rowOff>
                  </to>
                </anchor>
              </controlPr>
            </control>
          </mc:Choice>
        </mc:AlternateContent>
        <mc:AlternateContent xmlns:mc="http://schemas.openxmlformats.org/markup-compatibility/2006">
          <mc:Choice Requires="x14">
            <control shapeId="31784" r:id="rId44" name="Check Box 40">
              <controlPr defaultSize="0" autoFill="0" autoLine="0" autoPict="0">
                <anchor moveWithCells="1" sizeWithCells="1">
                  <from>
                    <xdr:col>10</xdr:col>
                    <xdr:colOff>752475</xdr:colOff>
                    <xdr:row>49</xdr:row>
                    <xdr:rowOff>152400</xdr:rowOff>
                  </from>
                  <to>
                    <xdr:col>10</xdr:col>
                    <xdr:colOff>1076325</xdr:colOff>
                    <xdr:row>49</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101"/>
  <sheetViews>
    <sheetView showGridLines="0" tabSelected="1" zoomScaleNormal="100" workbookViewId="0">
      <selection activeCell="A2" sqref="A2"/>
    </sheetView>
  </sheetViews>
  <sheetFormatPr defaultColWidth="0" defaultRowHeight="15" x14ac:dyDescent="0.25"/>
  <cols>
    <col min="1" max="1" width="154.140625" style="38" customWidth="1"/>
    <col min="2" max="2" width="2.42578125" style="38" customWidth="1"/>
    <col min="3" max="16384" width="154.140625" hidden="1"/>
  </cols>
  <sheetData>
    <row r="1" spans="1:2" ht="69" customHeight="1" x14ac:dyDescent="0.25"/>
    <row r="2" spans="1:2" ht="19.5" customHeight="1" x14ac:dyDescent="0.3">
      <c r="A2" s="39" t="s">
        <v>2</v>
      </c>
    </row>
    <row r="3" spans="1:2" ht="20.25" x14ac:dyDescent="0.3">
      <c r="A3" s="359">
        <v>45072</v>
      </c>
      <c r="B3" s="39"/>
    </row>
    <row r="4" spans="1:2" ht="21" thickBot="1" x14ac:dyDescent="0.35">
      <c r="A4" s="94"/>
      <c r="B4" s="39"/>
    </row>
    <row r="5" spans="1:2" ht="24" customHeight="1" x14ac:dyDescent="0.25">
      <c r="A5" s="45" t="s">
        <v>3</v>
      </c>
      <c r="B5" s="54"/>
    </row>
    <row r="6" spans="1:2" ht="15.75" x14ac:dyDescent="0.25">
      <c r="A6" s="51" t="s">
        <v>4</v>
      </c>
      <c r="B6" s="55"/>
    </row>
    <row r="7" spans="1:2" ht="15.75" x14ac:dyDescent="0.25">
      <c r="A7" s="46" t="s">
        <v>5</v>
      </c>
      <c r="B7" s="56"/>
    </row>
    <row r="8" spans="1:2" ht="15.75" x14ac:dyDescent="0.25">
      <c r="A8" s="44" t="s">
        <v>6</v>
      </c>
      <c r="B8" s="57"/>
    </row>
    <row r="9" spans="1:2" ht="15.75" x14ac:dyDescent="0.25">
      <c r="A9" s="44" t="s">
        <v>7</v>
      </c>
      <c r="B9" s="53"/>
    </row>
    <row r="10" spans="1:2" ht="15.75" x14ac:dyDescent="0.25">
      <c r="A10" s="44" t="s">
        <v>8</v>
      </c>
      <c r="B10" s="53"/>
    </row>
    <row r="11" spans="1:2" ht="15.75" x14ac:dyDescent="0.25">
      <c r="A11" s="44" t="s">
        <v>9</v>
      </c>
      <c r="B11" s="53"/>
    </row>
    <row r="12" spans="1:2" ht="15.75" x14ac:dyDescent="0.25">
      <c r="A12" s="44" t="s">
        <v>10</v>
      </c>
      <c r="B12" s="53"/>
    </row>
    <row r="13" spans="1:2" ht="15.75" x14ac:dyDescent="0.25">
      <c r="A13" s="47" t="s">
        <v>11</v>
      </c>
      <c r="B13" s="53"/>
    </row>
    <row r="14" spans="1:2" ht="15.75" x14ac:dyDescent="0.25">
      <c r="A14" s="47" t="s">
        <v>12</v>
      </c>
      <c r="B14" s="58"/>
    </row>
    <row r="15" spans="1:2" ht="31.5" x14ac:dyDescent="0.25">
      <c r="A15" s="44" t="s">
        <v>13</v>
      </c>
      <c r="B15" s="58"/>
    </row>
    <row r="16" spans="1:2" ht="30" customHeight="1" x14ac:dyDescent="0.25">
      <c r="A16" s="44" t="s">
        <v>14</v>
      </c>
      <c r="B16" s="53"/>
    </row>
    <row r="17" spans="1:2" ht="15.75" x14ac:dyDescent="0.25">
      <c r="A17" s="48" t="s">
        <v>15</v>
      </c>
      <c r="B17" s="53"/>
    </row>
    <row r="18" spans="1:2" ht="32.25" thickBot="1" x14ac:dyDescent="0.3">
      <c r="A18" s="50" t="s">
        <v>16</v>
      </c>
      <c r="B18" s="59"/>
    </row>
    <row r="19" spans="1:2" ht="16.5" thickBot="1" x14ac:dyDescent="0.3">
      <c r="B19" s="59"/>
    </row>
    <row r="20" spans="1:2" ht="15.75" x14ac:dyDescent="0.25">
      <c r="A20" s="45" t="s">
        <v>17</v>
      </c>
    </row>
    <row r="21" spans="1:2" ht="15.75" x14ac:dyDescent="0.25">
      <c r="A21" s="44" t="s">
        <v>18</v>
      </c>
      <c r="B21" s="55"/>
    </row>
    <row r="22" spans="1:2" ht="15.75" x14ac:dyDescent="0.25">
      <c r="A22" s="44" t="s">
        <v>19</v>
      </c>
      <c r="B22" s="53"/>
    </row>
    <row r="23" spans="1:2" ht="15.75" x14ac:dyDescent="0.25">
      <c r="A23" s="44" t="s">
        <v>20</v>
      </c>
      <c r="B23" s="53"/>
    </row>
    <row r="24" spans="1:2" ht="15.75" x14ac:dyDescent="0.25">
      <c r="A24" s="44" t="s">
        <v>21</v>
      </c>
      <c r="B24" s="53"/>
    </row>
    <row r="25" spans="1:2" ht="16.5" thickBot="1" x14ac:dyDescent="0.3">
      <c r="A25" s="49" t="s">
        <v>22</v>
      </c>
      <c r="B25" s="53"/>
    </row>
    <row r="26" spans="1:2" ht="16.5" thickBot="1" x14ac:dyDescent="0.3">
      <c r="A26" s="89"/>
      <c r="B26" s="60"/>
    </row>
    <row r="27" spans="1:2" ht="15.75" x14ac:dyDescent="0.25">
      <c r="A27" s="360" t="s">
        <v>23</v>
      </c>
      <c r="B27" s="53"/>
    </row>
    <row r="28" spans="1:2" ht="16.5" thickBot="1" x14ac:dyDescent="0.3">
      <c r="A28" s="67" t="s">
        <v>24</v>
      </c>
      <c r="B28" s="61"/>
    </row>
    <row r="29" spans="1:2" ht="16.5" thickBot="1" x14ac:dyDescent="0.3">
      <c r="A29" s="89"/>
      <c r="B29" s="53"/>
    </row>
    <row r="30" spans="1:2" ht="15.75" x14ac:dyDescent="0.25">
      <c r="A30" s="73" t="s">
        <v>25</v>
      </c>
      <c r="B30" s="53"/>
    </row>
    <row r="31" spans="1:2" ht="15.75" x14ac:dyDescent="0.25">
      <c r="A31" s="86" t="s">
        <v>26</v>
      </c>
      <c r="B31" s="62"/>
    </row>
    <row r="32" spans="1:2" ht="31.5" x14ac:dyDescent="0.25">
      <c r="A32" s="44" t="s">
        <v>27</v>
      </c>
      <c r="B32" s="63"/>
    </row>
    <row r="33" spans="1:2" ht="15.75" x14ac:dyDescent="0.25">
      <c r="A33" s="44" t="s">
        <v>28</v>
      </c>
      <c r="B33" s="53"/>
    </row>
    <row r="34" spans="1:2" ht="31.5" x14ac:dyDescent="0.25">
      <c r="A34" s="44" t="s">
        <v>29</v>
      </c>
      <c r="B34" s="53"/>
    </row>
    <row r="35" spans="1:2" ht="15.75" x14ac:dyDescent="0.25">
      <c r="A35" s="44" t="s">
        <v>30</v>
      </c>
      <c r="B35" s="53"/>
    </row>
    <row r="36" spans="1:2" ht="15.75" x14ac:dyDescent="0.25">
      <c r="A36" s="44" t="s">
        <v>31</v>
      </c>
      <c r="B36" s="53"/>
    </row>
    <row r="37" spans="1:2" ht="15.75" x14ac:dyDescent="0.25">
      <c r="A37" s="52" t="s">
        <v>32</v>
      </c>
      <c r="B37" s="53"/>
    </row>
    <row r="38" spans="1:2" ht="15.75" x14ac:dyDescent="0.25">
      <c r="A38" s="86" t="s">
        <v>33</v>
      </c>
      <c r="B38" s="53"/>
    </row>
    <row r="39" spans="1:2" ht="15.75" x14ac:dyDescent="0.25">
      <c r="A39" s="44" t="s">
        <v>34</v>
      </c>
      <c r="B39" s="63"/>
    </row>
    <row r="40" spans="1:2" ht="15.75" x14ac:dyDescent="0.25">
      <c r="A40" s="44" t="s">
        <v>35</v>
      </c>
      <c r="B40" s="53"/>
    </row>
    <row r="41" spans="1:2" ht="15.75" x14ac:dyDescent="0.25">
      <c r="A41" s="44" t="s">
        <v>36</v>
      </c>
      <c r="B41" s="53"/>
    </row>
    <row r="42" spans="1:2" ht="31.5" x14ac:dyDescent="0.25">
      <c r="A42" s="44" t="s">
        <v>37</v>
      </c>
      <c r="B42" s="53"/>
    </row>
    <row r="43" spans="1:2" ht="15.75" x14ac:dyDescent="0.25">
      <c r="A43" s="44" t="s">
        <v>38</v>
      </c>
      <c r="B43" s="53"/>
    </row>
    <row r="44" spans="1:2" ht="16.5" thickBot="1" x14ac:dyDescent="0.3">
      <c r="A44" s="67" t="s">
        <v>39</v>
      </c>
      <c r="B44" s="53"/>
    </row>
    <row r="45" spans="1:2" ht="35.25" customHeight="1" thickBot="1" x14ac:dyDescent="0.3">
      <c r="A45" s="89"/>
      <c r="B45" s="53"/>
    </row>
    <row r="46" spans="1:2" ht="15.75" customHeight="1" x14ac:dyDescent="0.25">
      <c r="A46" s="99" t="s">
        <v>40</v>
      </c>
      <c r="B46" s="53"/>
    </row>
    <row r="47" spans="1:2" ht="16.5" thickBot="1" x14ac:dyDescent="0.3">
      <c r="A47" s="335" t="s">
        <v>41</v>
      </c>
      <c r="B47" s="63"/>
    </row>
    <row r="48" spans="1:2" ht="39.75" thickBot="1" x14ac:dyDescent="0.4">
      <c r="A48" s="100" t="s">
        <v>42</v>
      </c>
      <c r="B48" s="53"/>
    </row>
    <row r="49" spans="1:2" ht="15.75" x14ac:dyDescent="0.25">
      <c r="A49" s="334" t="s">
        <v>43</v>
      </c>
      <c r="B49" s="53"/>
    </row>
    <row r="50" spans="1:2" ht="29.1" customHeight="1" x14ac:dyDescent="0.25">
      <c r="A50" s="99" t="s">
        <v>44</v>
      </c>
      <c r="B50" s="53"/>
    </row>
    <row r="51" spans="1:2" ht="15.75" x14ac:dyDescent="0.25">
      <c r="A51" s="43" t="s">
        <v>45</v>
      </c>
      <c r="B51" s="53"/>
    </row>
    <row r="52" spans="1:2" ht="15.75" x14ac:dyDescent="0.25">
      <c r="A52" s="99" t="s">
        <v>46</v>
      </c>
      <c r="B52" s="63"/>
    </row>
    <row r="53" spans="1:2" ht="31.5" x14ac:dyDescent="0.25">
      <c r="A53" s="335" t="s">
        <v>47</v>
      </c>
      <c r="B53" s="53"/>
    </row>
    <row r="54" spans="1:2" ht="15.75" x14ac:dyDescent="0.25">
      <c r="A54" s="87" t="s">
        <v>48</v>
      </c>
      <c r="B54" s="53"/>
    </row>
    <row r="55" spans="1:2" ht="15.75" x14ac:dyDescent="0.25">
      <c r="A55" s="336" t="s">
        <v>49</v>
      </c>
      <c r="B55" s="40"/>
    </row>
    <row r="56" spans="1:2" ht="15.75" x14ac:dyDescent="0.25">
      <c r="A56" s="87" t="s">
        <v>50</v>
      </c>
      <c r="B56" s="63"/>
    </row>
    <row r="57" spans="1:2" ht="15.75" x14ac:dyDescent="0.25">
      <c r="A57" s="87" t="s">
        <v>51</v>
      </c>
      <c r="B57" s="63"/>
    </row>
    <row r="58" spans="1:2" ht="15.75" x14ac:dyDescent="0.25">
      <c r="A58" s="87" t="s">
        <v>52</v>
      </c>
      <c r="B58" s="63"/>
    </row>
    <row r="59" spans="1:2" ht="15.75" x14ac:dyDescent="0.25">
      <c r="A59" s="87" t="s">
        <v>53</v>
      </c>
      <c r="B59" s="63"/>
    </row>
    <row r="60" spans="1:2" ht="15.75" x14ac:dyDescent="0.25">
      <c r="A60" s="43" t="s">
        <v>54</v>
      </c>
      <c r="B60" s="63"/>
    </row>
    <row r="61" spans="1:2" ht="15.75" x14ac:dyDescent="0.25">
      <c r="A61" s="99" t="s">
        <v>55</v>
      </c>
      <c r="B61" s="63"/>
    </row>
    <row r="62" spans="1:2" ht="15.75" x14ac:dyDescent="0.25">
      <c r="A62" s="43" t="s">
        <v>56</v>
      </c>
      <c r="B62" s="63"/>
    </row>
    <row r="63" spans="1:2" ht="15.75" x14ac:dyDescent="0.25">
      <c r="A63" s="43" t="s">
        <v>57</v>
      </c>
      <c r="B63" s="63"/>
    </row>
    <row r="64" spans="1:2" ht="16.5" thickBot="1" x14ac:dyDescent="0.3">
      <c r="A64" s="337" t="s">
        <v>58</v>
      </c>
      <c r="B64" s="63"/>
    </row>
    <row r="65" spans="1:2" ht="16.5" thickBot="1" x14ac:dyDescent="0.3">
      <c r="A65" s="89"/>
      <c r="B65" s="63"/>
    </row>
    <row r="66" spans="1:2" ht="15.75" x14ac:dyDescent="0.25">
      <c r="A66" s="68" t="s">
        <v>59</v>
      </c>
      <c r="B66" s="63"/>
    </row>
    <row r="67" spans="1:2" ht="15.75" x14ac:dyDescent="0.25">
      <c r="A67" s="41"/>
      <c r="B67" s="63"/>
    </row>
    <row r="68" spans="1:2" ht="31.5" x14ac:dyDescent="0.25">
      <c r="A68" s="42" t="s">
        <v>60</v>
      </c>
      <c r="B68" s="63"/>
    </row>
    <row r="69" spans="1:2" ht="15.75" x14ac:dyDescent="0.25">
      <c r="A69" s="42"/>
      <c r="B69" s="63"/>
    </row>
    <row r="70" spans="1:2" ht="15.75" x14ac:dyDescent="0.25">
      <c r="A70" s="42" t="s">
        <v>61</v>
      </c>
      <c r="B70" s="63"/>
    </row>
    <row r="71" spans="1:2" ht="15.75" x14ac:dyDescent="0.25">
      <c r="A71" s="42"/>
      <c r="B71" s="63"/>
    </row>
    <row r="72" spans="1:2" ht="15.75" x14ac:dyDescent="0.25">
      <c r="A72" s="42" t="s">
        <v>62</v>
      </c>
      <c r="B72" s="53"/>
    </row>
    <row r="73" spans="1:2" ht="15.75" x14ac:dyDescent="0.25">
      <c r="A73" s="42"/>
      <c r="B73" s="40"/>
    </row>
    <row r="74" spans="1:2" ht="15.75" x14ac:dyDescent="0.25">
      <c r="A74" s="42" t="s">
        <v>63</v>
      </c>
      <c r="B74" s="40"/>
    </row>
    <row r="75" spans="1:2" ht="15.75" x14ac:dyDescent="0.25">
      <c r="A75" s="42"/>
      <c r="B75" s="40"/>
    </row>
    <row r="76" spans="1:2" ht="31.5" x14ac:dyDescent="0.25">
      <c r="A76" s="42" t="s">
        <v>64</v>
      </c>
      <c r="B76" s="62"/>
    </row>
    <row r="77" spans="1:2" ht="15.75" x14ac:dyDescent="0.25">
      <c r="A77" s="42"/>
      <c r="B77" s="64"/>
    </row>
    <row r="78" spans="1:2" ht="15.75" x14ac:dyDescent="0.25">
      <c r="A78" s="42" t="s">
        <v>65</v>
      </c>
      <c r="B78" s="65"/>
    </row>
    <row r="79" spans="1:2" ht="16.5" thickBot="1" x14ac:dyDescent="0.3">
      <c r="A79" s="361" t="s">
        <v>66</v>
      </c>
      <c r="B79" s="66"/>
    </row>
    <row r="80" spans="1:2" ht="16.5" thickBot="1" x14ac:dyDescent="0.3">
      <c r="A80" s="363"/>
      <c r="B80" s="66"/>
    </row>
    <row r="81" spans="1:2" ht="15.75" x14ac:dyDescent="0.25">
      <c r="A81" s="362" t="s">
        <v>67</v>
      </c>
      <c r="B81" s="65"/>
    </row>
    <row r="82" spans="1:2" ht="16.5" thickBot="1" x14ac:dyDescent="0.3">
      <c r="A82" s="338" t="s">
        <v>68</v>
      </c>
      <c r="B82" s="65"/>
    </row>
    <row r="83" spans="1:2" ht="16.5" thickBot="1" x14ac:dyDescent="0.3">
      <c r="A83" s="40"/>
      <c r="B83" s="65"/>
    </row>
    <row r="84" spans="1:2" ht="15.75" x14ac:dyDescent="0.25">
      <c r="A84" s="90" t="s">
        <v>69</v>
      </c>
      <c r="B84" s="65"/>
    </row>
    <row r="85" spans="1:2" ht="15.75" x14ac:dyDescent="0.25">
      <c r="A85" s="92" t="s">
        <v>70</v>
      </c>
    </row>
    <row r="86" spans="1:2" ht="15.75" x14ac:dyDescent="0.25">
      <c r="A86" s="91" t="s">
        <v>71</v>
      </c>
    </row>
    <row r="87" spans="1:2" ht="15.75" x14ac:dyDescent="0.25">
      <c r="A87" s="91" t="s">
        <v>72</v>
      </c>
    </row>
    <row r="88" spans="1:2" ht="15.75" x14ac:dyDescent="0.25">
      <c r="A88" s="91" t="s">
        <v>73</v>
      </c>
    </row>
    <row r="89" spans="1:2" ht="15.75" x14ac:dyDescent="0.25">
      <c r="A89" s="91"/>
    </row>
    <row r="90" spans="1:2" ht="15.75" x14ac:dyDescent="0.25">
      <c r="A90" s="92" t="s">
        <v>74</v>
      </c>
    </row>
    <row r="91" spans="1:2" ht="31.5" x14ac:dyDescent="0.25">
      <c r="A91" s="91" t="s">
        <v>75</v>
      </c>
    </row>
    <row r="92" spans="1:2" ht="16.5" thickBot="1" x14ac:dyDescent="0.3">
      <c r="A92" s="93" t="s">
        <v>76</v>
      </c>
    </row>
    <row r="93" spans="1:2" ht="16.5" thickBot="1" x14ac:dyDescent="0.3">
      <c r="A93" s="40"/>
    </row>
    <row r="94" spans="1:2" ht="15.75" x14ac:dyDescent="0.25">
      <c r="A94" s="73" t="s">
        <v>77</v>
      </c>
    </row>
    <row r="95" spans="1:2" ht="15.75" x14ac:dyDescent="0.25">
      <c r="A95" s="72" t="s">
        <v>78</v>
      </c>
    </row>
    <row r="96" spans="1:2" ht="15.75" x14ac:dyDescent="0.25">
      <c r="A96" s="72" t="s">
        <v>79</v>
      </c>
    </row>
    <row r="97" spans="1:1" ht="15.75" x14ac:dyDescent="0.25">
      <c r="A97" s="72" t="s">
        <v>80</v>
      </c>
    </row>
    <row r="98" spans="1:1" ht="31.5" x14ac:dyDescent="0.25">
      <c r="A98" s="72" t="s">
        <v>81</v>
      </c>
    </row>
    <row r="99" spans="1:1" ht="15.75" x14ac:dyDescent="0.25">
      <c r="A99" s="72" t="s">
        <v>82</v>
      </c>
    </row>
    <row r="100" spans="1:1" ht="15.75" x14ac:dyDescent="0.25">
      <c r="A100" s="72" t="s">
        <v>83</v>
      </c>
    </row>
    <row r="101" spans="1:1" ht="16.5" thickBot="1" x14ac:dyDescent="0.3">
      <c r="A101" s="15" t="s">
        <v>84</v>
      </c>
    </row>
  </sheetData>
  <sheetProtection algorithmName="SHA-512" hashValue="CbZTShg//MTbrSgn6ClFRPyt9VoA29nEpDp6J3gXxalQNki/o0JRiS8AcNZXiFFSeqIpg8jLcT/aLC50Ucmtxg==" saltValue="Vy4MdMcPXTx1Wur/KY9kdQ==" spinCount="100000" sheet="1"/>
  <hyperlinks>
    <hyperlink ref="A14" r:id="rId1" xr:uid="{00000000-0004-0000-0100-000000000000}"/>
    <hyperlink ref="A13" r:id="rId2" xr:uid="{00000000-0004-0000-0100-000001000000}"/>
    <hyperlink ref="A27" location="'SFA NOTES'!A1" display="SFA Notes" xr:uid="{00000000-0004-0000-0100-000002000000}"/>
    <hyperlink ref="A30" location="'All Meals'!A1" display="Step 3 (“All Meals” Spreadsheet Overview)" xr:uid="{00000000-0004-0000-0100-000003000000}"/>
    <hyperlink ref="A94" location="'Weekly Report'!A1" display="Weekly Report" xr:uid="{00000000-0004-0000-0100-000004000000}"/>
    <hyperlink ref="A84" location="Day1!A1" display="Selecting Meals for each day of the week" xr:uid="{00000000-0004-0000-0100-000005000000}"/>
  </hyperlinks>
  <pageMargins left="0.7" right="0.7" top="0.7" bottom="0.75" header="0.3" footer="0.3"/>
  <pageSetup scale="85" orientation="portrait" r:id="rId3"/>
  <headerFooter>
    <oddFooter>Page &amp;P</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O44"/>
  <sheetViews>
    <sheetView showGridLines="0" zoomScaleNormal="100" workbookViewId="0">
      <selection activeCell="A3" sqref="A3:O44"/>
    </sheetView>
  </sheetViews>
  <sheetFormatPr defaultColWidth="0" defaultRowHeight="15" x14ac:dyDescent="0.25"/>
  <cols>
    <col min="1" max="13" width="8.42578125" customWidth="1"/>
    <col min="14" max="14" width="7" hidden="1" customWidth="1"/>
    <col min="15" max="15" width="9.140625" hidden="1" customWidth="1"/>
    <col min="16" max="16" width="2" customWidth="1"/>
  </cols>
  <sheetData>
    <row r="1" spans="1:15" x14ac:dyDescent="0.25">
      <c r="A1" s="380" t="s">
        <v>85</v>
      </c>
      <c r="B1" s="381"/>
      <c r="C1" s="381"/>
      <c r="D1" s="381"/>
      <c r="E1" s="381"/>
      <c r="F1" s="381"/>
      <c r="G1" s="381"/>
      <c r="H1" s="381"/>
      <c r="I1" s="381"/>
      <c r="J1" s="381"/>
      <c r="K1" s="381"/>
      <c r="L1" s="381"/>
      <c r="M1" s="381"/>
      <c r="N1" s="381"/>
      <c r="O1" s="382"/>
    </row>
    <row r="2" spans="1:15" ht="22.5" customHeight="1" x14ac:dyDescent="0.25">
      <c r="A2" s="383"/>
      <c r="B2" s="384"/>
      <c r="C2" s="384"/>
      <c r="D2" s="384"/>
      <c r="E2" s="384"/>
      <c r="F2" s="384"/>
      <c r="G2" s="384"/>
      <c r="H2" s="384"/>
      <c r="I2" s="384"/>
      <c r="J2" s="384"/>
      <c r="K2" s="384"/>
      <c r="L2" s="384"/>
      <c r="M2" s="384"/>
      <c r="N2" s="384"/>
      <c r="O2" s="385"/>
    </row>
    <row r="3" spans="1:15" x14ac:dyDescent="0.25">
      <c r="A3" s="386" t="s">
        <v>86</v>
      </c>
      <c r="B3" s="387"/>
      <c r="C3" s="387"/>
      <c r="D3" s="387"/>
      <c r="E3" s="387"/>
      <c r="F3" s="387"/>
      <c r="G3" s="387"/>
      <c r="H3" s="387"/>
      <c r="I3" s="387"/>
      <c r="J3" s="387"/>
      <c r="K3" s="387"/>
      <c r="L3" s="387"/>
      <c r="M3" s="387"/>
      <c r="N3" s="387"/>
      <c r="O3" s="388"/>
    </row>
    <row r="4" spans="1:15" x14ac:dyDescent="0.25">
      <c r="A4" s="389"/>
      <c r="B4" s="390"/>
      <c r="C4" s="390"/>
      <c r="D4" s="390"/>
      <c r="E4" s="390"/>
      <c r="F4" s="390"/>
      <c r="G4" s="390"/>
      <c r="H4" s="390"/>
      <c r="I4" s="390"/>
      <c r="J4" s="390"/>
      <c r="K4" s="390"/>
      <c r="L4" s="390"/>
      <c r="M4" s="390"/>
      <c r="N4" s="390"/>
      <c r="O4" s="391"/>
    </row>
    <row r="5" spans="1:15" x14ac:dyDescent="0.25">
      <c r="A5" s="389"/>
      <c r="B5" s="390"/>
      <c r="C5" s="390"/>
      <c r="D5" s="390"/>
      <c r="E5" s="390"/>
      <c r="F5" s="390"/>
      <c r="G5" s="390"/>
      <c r="H5" s="390"/>
      <c r="I5" s="390"/>
      <c r="J5" s="390"/>
      <c r="K5" s="390"/>
      <c r="L5" s="390"/>
      <c r="M5" s="390"/>
      <c r="N5" s="390"/>
      <c r="O5" s="391"/>
    </row>
    <row r="6" spans="1:15" x14ac:dyDescent="0.25">
      <c r="A6" s="389"/>
      <c r="B6" s="390"/>
      <c r="C6" s="390"/>
      <c r="D6" s="390"/>
      <c r="E6" s="390"/>
      <c r="F6" s="390"/>
      <c r="G6" s="390"/>
      <c r="H6" s="390"/>
      <c r="I6" s="390"/>
      <c r="J6" s="390"/>
      <c r="K6" s="390"/>
      <c r="L6" s="390"/>
      <c r="M6" s="390"/>
      <c r="N6" s="390"/>
      <c r="O6" s="391"/>
    </row>
    <row r="7" spans="1:15" x14ac:dyDescent="0.25">
      <c r="A7" s="389"/>
      <c r="B7" s="390"/>
      <c r="C7" s="390"/>
      <c r="D7" s="390"/>
      <c r="E7" s="390"/>
      <c r="F7" s="390"/>
      <c r="G7" s="390"/>
      <c r="H7" s="390"/>
      <c r="I7" s="390"/>
      <c r="J7" s="390"/>
      <c r="K7" s="390"/>
      <c r="L7" s="390"/>
      <c r="M7" s="390"/>
      <c r="N7" s="390"/>
      <c r="O7" s="391"/>
    </row>
    <row r="8" spans="1:15" x14ac:dyDescent="0.25">
      <c r="A8" s="389"/>
      <c r="B8" s="390"/>
      <c r="C8" s="390"/>
      <c r="D8" s="390"/>
      <c r="E8" s="390"/>
      <c r="F8" s="390"/>
      <c r="G8" s="390"/>
      <c r="H8" s="390"/>
      <c r="I8" s="390"/>
      <c r="J8" s="390"/>
      <c r="K8" s="390"/>
      <c r="L8" s="390"/>
      <c r="M8" s="390"/>
      <c r="N8" s="390"/>
      <c r="O8" s="391"/>
    </row>
    <row r="9" spans="1:15" x14ac:dyDescent="0.25">
      <c r="A9" s="389"/>
      <c r="B9" s="390"/>
      <c r="C9" s="390"/>
      <c r="D9" s="390"/>
      <c r="E9" s="390"/>
      <c r="F9" s="390"/>
      <c r="G9" s="390"/>
      <c r="H9" s="390"/>
      <c r="I9" s="390"/>
      <c r="J9" s="390"/>
      <c r="K9" s="390"/>
      <c r="L9" s="390"/>
      <c r="M9" s="390"/>
      <c r="N9" s="390"/>
      <c r="O9" s="391"/>
    </row>
    <row r="10" spans="1:15" x14ac:dyDescent="0.25">
      <c r="A10" s="389"/>
      <c r="B10" s="390"/>
      <c r="C10" s="390"/>
      <c r="D10" s="390"/>
      <c r="E10" s="390"/>
      <c r="F10" s="390"/>
      <c r="G10" s="390"/>
      <c r="H10" s="390"/>
      <c r="I10" s="390"/>
      <c r="J10" s="390"/>
      <c r="K10" s="390"/>
      <c r="L10" s="390"/>
      <c r="M10" s="390"/>
      <c r="N10" s="390"/>
      <c r="O10" s="391"/>
    </row>
    <row r="11" spans="1:15" x14ac:dyDescent="0.25">
      <c r="A11" s="389"/>
      <c r="B11" s="390"/>
      <c r="C11" s="390"/>
      <c r="D11" s="390"/>
      <c r="E11" s="390"/>
      <c r="F11" s="390"/>
      <c r="G11" s="390"/>
      <c r="H11" s="390"/>
      <c r="I11" s="390"/>
      <c r="J11" s="390"/>
      <c r="K11" s="390"/>
      <c r="L11" s="390"/>
      <c r="M11" s="390"/>
      <c r="N11" s="390"/>
      <c r="O11" s="391"/>
    </row>
    <row r="12" spans="1:15" x14ac:dyDescent="0.25">
      <c r="A12" s="389"/>
      <c r="B12" s="390"/>
      <c r="C12" s="390"/>
      <c r="D12" s="390"/>
      <c r="E12" s="390"/>
      <c r="F12" s="390"/>
      <c r="G12" s="390"/>
      <c r="H12" s="390"/>
      <c r="I12" s="390"/>
      <c r="J12" s="390"/>
      <c r="K12" s="390"/>
      <c r="L12" s="390"/>
      <c r="M12" s="390"/>
      <c r="N12" s="390"/>
      <c r="O12" s="391"/>
    </row>
    <row r="13" spans="1:15" x14ac:dyDescent="0.25">
      <c r="A13" s="389"/>
      <c r="B13" s="390"/>
      <c r="C13" s="390"/>
      <c r="D13" s="390"/>
      <c r="E13" s="390"/>
      <c r="F13" s="390"/>
      <c r="G13" s="390"/>
      <c r="H13" s="390"/>
      <c r="I13" s="390"/>
      <c r="J13" s="390"/>
      <c r="K13" s="390"/>
      <c r="L13" s="390"/>
      <c r="M13" s="390"/>
      <c r="N13" s="390"/>
      <c r="O13" s="391"/>
    </row>
    <row r="14" spans="1:15" x14ac:dyDescent="0.25">
      <c r="A14" s="389"/>
      <c r="B14" s="390"/>
      <c r="C14" s="390"/>
      <c r="D14" s="390"/>
      <c r="E14" s="390"/>
      <c r="F14" s="390"/>
      <c r="G14" s="390"/>
      <c r="H14" s="390"/>
      <c r="I14" s="390"/>
      <c r="J14" s="390"/>
      <c r="K14" s="390"/>
      <c r="L14" s="390"/>
      <c r="M14" s="390"/>
      <c r="N14" s="390"/>
      <c r="O14" s="391"/>
    </row>
    <row r="15" spans="1:15" x14ac:dyDescent="0.25">
      <c r="A15" s="389"/>
      <c r="B15" s="390"/>
      <c r="C15" s="390"/>
      <c r="D15" s="390"/>
      <c r="E15" s="390"/>
      <c r="F15" s="390"/>
      <c r="G15" s="390"/>
      <c r="H15" s="390"/>
      <c r="I15" s="390"/>
      <c r="J15" s="390"/>
      <c r="K15" s="390"/>
      <c r="L15" s="390"/>
      <c r="M15" s="390"/>
      <c r="N15" s="390"/>
      <c r="O15" s="391"/>
    </row>
    <row r="16" spans="1:15" x14ac:dyDescent="0.25">
      <c r="A16" s="389"/>
      <c r="B16" s="390"/>
      <c r="C16" s="390"/>
      <c r="D16" s="390"/>
      <c r="E16" s="390"/>
      <c r="F16" s="390"/>
      <c r="G16" s="390"/>
      <c r="H16" s="390"/>
      <c r="I16" s="390"/>
      <c r="J16" s="390"/>
      <c r="K16" s="390"/>
      <c r="L16" s="390"/>
      <c r="M16" s="390"/>
      <c r="N16" s="390"/>
      <c r="O16" s="391"/>
    </row>
    <row r="17" spans="1:15" x14ac:dyDescent="0.25">
      <c r="A17" s="389"/>
      <c r="B17" s="390"/>
      <c r="C17" s="390"/>
      <c r="D17" s="390"/>
      <c r="E17" s="390"/>
      <c r="F17" s="390"/>
      <c r="G17" s="390"/>
      <c r="H17" s="390"/>
      <c r="I17" s="390"/>
      <c r="J17" s="390"/>
      <c r="K17" s="390"/>
      <c r="L17" s="390"/>
      <c r="M17" s="390"/>
      <c r="N17" s="390"/>
      <c r="O17" s="391"/>
    </row>
    <row r="18" spans="1:15" x14ac:dyDescent="0.25">
      <c r="A18" s="389"/>
      <c r="B18" s="390"/>
      <c r="C18" s="390"/>
      <c r="D18" s="390"/>
      <c r="E18" s="390"/>
      <c r="F18" s="390"/>
      <c r="G18" s="390"/>
      <c r="H18" s="390"/>
      <c r="I18" s="390"/>
      <c r="J18" s="390"/>
      <c r="K18" s="390"/>
      <c r="L18" s="390"/>
      <c r="M18" s="390"/>
      <c r="N18" s="390"/>
      <c r="O18" s="391"/>
    </row>
    <row r="19" spans="1:15" x14ac:dyDescent="0.25">
      <c r="A19" s="389"/>
      <c r="B19" s="390"/>
      <c r="C19" s="390"/>
      <c r="D19" s="390"/>
      <c r="E19" s="390"/>
      <c r="F19" s="390"/>
      <c r="G19" s="390"/>
      <c r="H19" s="390"/>
      <c r="I19" s="390"/>
      <c r="J19" s="390"/>
      <c r="K19" s="390"/>
      <c r="L19" s="390"/>
      <c r="M19" s="390"/>
      <c r="N19" s="390"/>
      <c r="O19" s="391"/>
    </row>
    <row r="20" spans="1:15" x14ac:dyDescent="0.25">
      <c r="A20" s="389"/>
      <c r="B20" s="390"/>
      <c r="C20" s="390"/>
      <c r="D20" s="390"/>
      <c r="E20" s="390"/>
      <c r="F20" s="390"/>
      <c r="G20" s="390"/>
      <c r="H20" s="390"/>
      <c r="I20" s="390"/>
      <c r="J20" s="390"/>
      <c r="K20" s="390"/>
      <c r="L20" s="390"/>
      <c r="M20" s="390"/>
      <c r="N20" s="390"/>
      <c r="O20" s="391"/>
    </row>
    <row r="21" spans="1:15" x14ac:dyDescent="0.25">
      <c r="A21" s="389"/>
      <c r="B21" s="390"/>
      <c r="C21" s="390"/>
      <c r="D21" s="390"/>
      <c r="E21" s="390"/>
      <c r="F21" s="390"/>
      <c r="G21" s="390"/>
      <c r="H21" s="390"/>
      <c r="I21" s="390"/>
      <c r="J21" s="390"/>
      <c r="K21" s="390"/>
      <c r="L21" s="390"/>
      <c r="M21" s="390"/>
      <c r="N21" s="390"/>
      <c r="O21" s="391"/>
    </row>
    <row r="22" spans="1:15" x14ac:dyDescent="0.25">
      <c r="A22" s="389"/>
      <c r="B22" s="390"/>
      <c r="C22" s="390"/>
      <c r="D22" s="390"/>
      <c r="E22" s="390"/>
      <c r="F22" s="390"/>
      <c r="G22" s="390"/>
      <c r="H22" s="390"/>
      <c r="I22" s="390"/>
      <c r="J22" s="390"/>
      <c r="K22" s="390"/>
      <c r="L22" s="390"/>
      <c r="M22" s="390"/>
      <c r="N22" s="390"/>
      <c r="O22" s="391"/>
    </row>
    <row r="23" spans="1:15" x14ac:dyDescent="0.25">
      <c r="A23" s="389"/>
      <c r="B23" s="390"/>
      <c r="C23" s="390"/>
      <c r="D23" s="390"/>
      <c r="E23" s="390"/>
      <c r="F23" s="390"/>
      <c r="G23" s="390"/>
      <c r="H23" s="390"/>
      <c r="I23" s="390"/>
      <c r="J23" s="390"/>
      <c r="K23" s="390"/>
      <c r="L23" s="390"/>
      <c r="M23" s="390"/>
      <c r="N23" s="390"/>
      <c r="O23" s="391"/>
    </row>
    <row r="24" spans="1:15" x14ac:dyDescent="0.25">
      <c r="A24" s="389"/>
      <c r="B24" s="390"/>
      <c r="C24" s="390"/>
      <c r="D24" s="390"/>
      <c r="E24" s="390"/>
      <c r="F24" s="390"/>
      <c r="G24" s="390"/>
      <c r="H24" s="390"/>
      <c r="I24" s="390"/>
      <c r="J24" s="390"/>
      <c r="K24" s="390"/>
      <c r="L24" s="390"/>
      <c r="M24" s="390"/>
      <c r="N24" s="390"/>
      <c r="O24" s="391"/>
    </row>
    <row r="25" spans="1:15" x14ac:dyDescent="0.25">
      <c r="A25" s="389"/>
      <c r="B25" s="390"/>
      <c r="C25" s="390"/>
      <c r="D25" s="390"/>
      <c r="E25" s="390"/>
      <c r="F25" s="390"/>
      <c r="G25" s="390"/>
      <c r="H25" s="390"/>
      <c r="I25" s="390"/>
      <c r="J25" s="390"/>
      <c r="K25" s="390"/>
      <c r="L25" s="390"/>
      <c r="M25" s="390"/>
      <c r="N25" s="390"/>
      <c r="O25" s="391"/>
    </row>
    <row r="26" spans="1:15" x14ac:dyDescent="0.25">
      <c r="A26" s="389"/>
      <c r="B26" s="390"/>
      <c r="C26" s="390"/>
      <c r="D26" s="390"/>
      <c r="E26" s="390"/>
      <c r="F26" s="390"/>
      <c r="G26" s="390"/>
      <c r="H26" s="390"/>
      <c r="I26" s="390"/>
      <c r="J26" s="390"/>
      <c r="K26" s="390"/>
      <c r="L26" s="390"/>
      <c r="M26" s="390"/>
      <c r="N26" s="390"/>
      <c r="O26" s="391"/>
    </row>
    <row r="27" spans="1:15" x14ac:dyDescent="0.25">
      <c r="A27" s="389"/>
      <c r="B27" s="390"/>
      <c r="C27" s="390"/>
      <c r="D27" s="390"/>
      <c r="E27" s="390"/>
      <c r="F27" s="390"/>
      <c r="G27" s="390"/>
      <c r="H27" s="390"/>
      <c r="I27" s="390"/>
      <c r="J27" s="390"/>
      <c r="K27" s="390"/>
      <c r="L27" s="390"/>
      <c r="M27" s="390"/>
      <c r="N27" s="390"/>
      <c r="O27" s="391"/>
    </row>
    <row r="28" spans="1:15" x14ac:dyDescent="0.25">
      <c r="A28" s="389"/>
      <c r="B28" s="390"/>
      <c r="C28" s="390"/>
      <c r="D28" s="390"/>
      <c r="E28" s="390"/>
      <c r="F28" s="390"/>
      <c r="G28" s="390"/>
      <c r="H28" s="390"/>
      <c r="I28" s="390"/>
      <c r="J28" s="390"/>
      <c r="K28" s="390"/>
      <c r="L28" s="390"/>
      <c r="M28" s="390"/>
      <c r="N28" s="390"/>
      <c r="O28" s="391"/>
    </row>
    <row r="29" spans="1:15" x14ac:dyDescent="0.25">
      <c r="A29" s="389"/>
      <c r="B29" s="390"/>
      <c r="C29" s="390"/>
      <c r="D29" s="390"/>
      <c r="E29" s="390"/>
      <c r="F29" s="390"/>
      <c r="G29" s="390"/>
      <c r="H29" s="390"/>
      <c r="I29" s="390"/>
      <c r="J29" s="390"/>
      <c r="K29" s="390"/>
      <c r="L29" s="390"/>
      <c r="M29" s="390"/>
      <c r="N29" s="390"/>
      <c r="O29" s="391"/>
    </row>
    <row r="30" spans="1:15" x14ac:dyDescent="0.25">
      <c r="A30" s="389"/>
      <c r="B30" s="390"/>
      <c r="C30" s="390"/>
      <c r="D30" s="390"/>
      <c r="E30" s="390"/>
      <c r="F30" s="390"/>
      <c r="G30" s="390"/>
      <c r="H30" s="390"/>
      <c r="I30" s="390"/>
      <c r="J30" s="390"/>
      <c r="K30" s="390"/>
      <c r="L30" s="390"/>
      <c r="M30" s="390"/>
      <c r="N30" s="390"/>
      <c r="O30" s="391"/>
    </row>
    <row r="31" spans="1:15" x14ac:dyDescent="0.25">
      <c r="A31" s="389"/>
      <c r="B31" s="390"/>
      <c r="C31" s="390"/>
      <c r="D31" s="390"/>
      <c r="E31" s="390"/>
      <c r="F31" s="390"/>
      <c r="G31" s="390"/>
      <c r="H31" s="390"/>
      <c r="I31" s="390"/>
      <c r="J31" s="390"/>
      <c r="K31" s="390"/>
      <c r="L31" s="390"/>
      <c r="M31" s="390"/>
      <c r="N31" s="390"/>
      <c r="O31" s="391"/>
    </row>
    <row r="32" spans="1:15" x14ac:dyDescent="0.25">
      <c r="A32" s="389"/>
      <c r="B32" s="390"/>
      <c r="C32" s="390"/>
      <c r="D32" s="390"/>
      <c r="E32" s="390"/>
      <c r="F32" s="390"/>
      <c r="G32" s="390"/>
      <c r="H32" s="390"/>
      <c r="I32" s="390"/>
      <c r="J32" s="390"/>
      <c r="K32" s="390"/>
      <c r="L32" s="390"/>
      <c r="M32" s="390"/>
      <c r="N32" s="390"/>
      <c r="O32" s="391"/>
    </row>
    <row r="33" spans="1:15" x14ac:dyDescent="0.25">
      <c r="A33" s="389"/>
      <c r="B33" s="390"/>
      <c r="C33" s="390"/>
      <c r="D33" s="390"/>
      <c r="E33" s="390"/>
      <c r="F33" s="390"/>
      <c r="G33" s="390"/>
      <c r="H33" s="390"/>
      <c r="I33" s="390"/>
      <c r="J33" s="390"/>
      <c r="K33" s="390"/>
      <c r="L33" s="390"/>
      <c r="M33" s="390"/>
      <c r="N33" s="390"/>
      <c r="O33" s="391"/>
    </row>
    <row r="34" spans="1:15" x14ac:dyDescent="0.25">
      <c r="A34" s="389"/>
      <c r="B34" s="390"/>
      <c r="C34" s="390"/>
      <c r="D34" s="390"/>
      <c r="E34" s="390"/>
      <c r="F34" s="390"/>
      <c r="G34" s="390"/>
      <c r="H34" s="390"/>
      <c r="I34" s="390"/>
      <c r="J34" s="390"/>
      <c r="K34" s="390"/>
      <c r="L34" s="390"/>
      <c r="M34" s="390"/>
      <c r="N34" s="390"/>
      <c r="O34" s="391"/>
    </row>
    <row r="35" spans="1:15" x14ac:dyDescent="0.25">
      <c r="A35" s="389"/>
      <c r="B35" s="390"/>
      <c r="C35" s="390"/>
      <c r="D35" s="390"/>
      <c r="E35" s="390"/>
      <c r="F35" s="390"/>
      <c r="G35" s="390"/>
      <c r="H35" s="390"/>
      <c r="I35" s="390"/>
      <c r="J35" s="390"/>
      <c r="K35" s="390"/>
      <c r="L35" s="390"/>
      <c r="M35" s="390"/>
      <c r="N35" s="390"/>
      <c r="O35" s="391"/>
    </row>
    <row r="36" spans="1:15" x14ac:dyDescent="0.25">
      <c r="A36" s="389"/>
      <c r="B36" s="390"/>
      <c r="C36" s="390"/>
      <c r="D36" s="390"/>
      <c r="E36" s="390"/>
      <c r="F36" s="390"/>
      <c r="G36" s="390"/>
      <c r="H36" s="390"/>
      <c r="I36" s="390"/>
      <c r="J36" s="390"/>
      <c r="K36" s="390"/>
      <c r="L36" s="390"/>
      <c r="M36" s="390"/>
      <c r="N36" s="390"/>
      <c r="O36" s="391"/>
    </row>
    <row r="37" spans="1:15" x14ac:dyDescent="0.25">
      <c r="A37" s="389"/>
      <c r="B37" s="390"/>
      <c r="C37" s="390"/>
      <c r="D37" s="390"/>
      <c r="E37" s="390"/>
      <c r="F37" s="390"/>
      <c r="G37" s="390"/>
      <c r="H37" s="390"/>
      <c r="I37" s="390"/>
      <c r="J37" s="390"/>
      <c r="K37" s="390"/>
      <c r="L37" s="390"/>
      <c r="M37" s="390"/>
      <c r="N37" s="390"/>
      <c r="O37" s="391"/>
    </row>
    <row r="38" spans="1:15" x14ac:dyDescent="0.25">
      <c r="A38" s="389"/>
      <c r="B38" s="390"/>
      <c r="C38" s="390"/>
      <c r="D38" s="390"/>
      <c r="E38" s="390"/>
      <c r="F38" s="390"/>
      <c r="G38" s="390"/>
      <c r="H38" s="390"/>
      <c r="I38" s="390"/>
      <c r="J38" s="390"/>
      <c r="K38" s="390"/>
      <c r="L38" s="390"/>
      <c r="M38" s="390"/>
      <c r="N38" s="390"/>
      <c r="O38" s="391"/>
    </row>
    <row r="39" spans="1:15" x14ac:dyDescent="0.25">
      <c r="A39" s="389"/>
      <c r="B39" s="390"/>
      <c r="C39" s="390"/>
      <c r="D39" s="390"/>
      <c r="E39" s="390"/>
      <c r="F39" s="390"/>
      <c r="G39" s="390"/>
      <c r="H39" s="390"/>
      <c r="I39" s="390"/>
      <c r="J39" s="390"/>
      <c r="K39" s="390"/>
      <c r="L39" s="390"/>
      <c r="M39" s="390"/>
      <c r="N39" s="390"/>
      <c r="O39" s="391"/>
    </row>
    <row r="40" spans="1:15" x14ac:dyDescent="0.25">
      <c r="A40" s="389"/>
      <c r="B40" s="390"/>
      <c r="C40" s="390"/>
      <c r="D40" s="390"/>
      <c r="E40" s="390"/>
      <c r="F40" s="390"/>
      <c r="G40" s="390"/>
      <c r="H40" s="390"/>
      <c r="I40" s="390"/>
      <c r="J40" s="390"/>
      <c r="K40" s="390"/>
      <c r="L40" s="390"/>
      <c r="M40" s="390"/>
      <c r="N40" s="390"/>
      <c r="O40" s="391"/>
    </row>
    <row r="41" spans="1:15" x14ac:dyDescent="0.25">
      <c r="A41" s="389"/>
      <c r="B41" s="390"/>
      <c r="C41" s="390"/>
      <c r="D41" s="390"/>
      <c r="E41" s="390"/>
      <c r="F41" s="390"/>
      <c r="G41" s="390"/>
      <c r="H41" s="390"/>
      <c r="I41" s="390"/>
      <c r="J41" s="390"/>
      <c r="K41" s="390"/>
      <c r="L41" s="390"/>
      <c r="M41" s="390"/>
      <c r="N41" s="390"/>
      <c r="O41" s="391"/>
    </row>
    <row r="42" spans="1:15" x14ac:dyDescent="0.25">
      <c r="A42" s="389"/>
      <c r="B42" s="390"/>
      <c r="C42" s="390"/>
      <c r="D42" s="390"/>
      <c r="E42" s="390"/>
      <c r="F42" s="390"/>
      <c r="G42" s="390"/>
      <c r="H42" s="390"/>
      <c r="I42" s="390"/>
      <c r="J42" s="390"/>
      <c r="K42" s="390"/>
      <c r="L42" s="390"/>
      <c r="M42" s="390"/>
      <c r="N42" s="390"/>
      <c r="O42" s="391"/>
    </row>
    <row r="43" spans="1:15" x14ac:dyDescent="0.25">
      <c r="A43" s="389"/>
      <c r="B43" s="390"/>
      <c r="C43" s="390"/>
      <c r="D43" s="390"/>
      <c r="E43" s="390"/>
      <c r="F43" s="390"/>
      <c r="G43" s="390"/>
      <c r="H43" s="390"/>
      <c r="I43" s="390"/>
      <c r="J43" s="390"/>
      <c r="K43" s="390"/>
      <c r="L43" s="390"/>
      <c r="M43" s="390"/>
      <c r="N43" s="390"/>
      <c r="O43" s="391"/>
    </row>
    <row r="44" spans="1:15" x14ac:dyDescent="0.25">
      <c r="A44" s="392"/>
      <c r="B44" s="393"/>
      <c r="C44" s="393"/>
      <c r="D44" s="393"/>
      <c r="E44" s="393"/>
      <c r="F44" s="393"/>
      <c r="G44" s="393"/>
      <c r="H44" s="393"/>
      <c r="I44" s="393"/>
      <c r="J44" s="393"/>
      <c r="K44" s="393"/>
      <c r="L44" s="393"/>
      <c r="M44" s="393"/>
      <c r="N44" s="393"/>
      <c r="O44" s="394"/>
    </row>
  </sheetData>
  <mergeCells count="2">
    <mergeCell ref="A1:O2"/>
    <mergeCell ref="A3:O44"/>
  </mergeCells>
  <pageMargins left="0.7" right="0.7" top="0.98333333333333328" bottom="0.75" header="0.3" footer="0.3"/>
  <pageSetup scale="80" orientation="portrait" r:id="rId1"/>
  <headerFooter>
    <oddHeader>&amp;L&amp;G</oddHeader>
    <oddFooter>Page &amp;P</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Y62"/>
  <sheetViews>
    <sheetView showGridLines="0" zoomScaleNormal="100" workbookViewId="0">
      <pane xSplit="3" ySplit="10" topLeftCell="D11" activePane="bottomRight" state="frozen"/>
      <selection pane="topRight" sqref="A1:AC1"/>
      <selection pane="bottomLeft" sqref="A1:AC1"/>
      <selection pane="bottomRight" activeCell="Y8" sqref="Y8"/>
    </sheetView>
  </sheetViews>
  <sheetFormatPr defaultColWidth="9.140625" defaultRowHeight="15" x14ac:dyDescent="0.25"/>
  <cols>
    <col min="1" max="1" width="9.85546875" hidden="1" customWidth="1"/>
    <col min="2" max="2" width="10" customWidth="1"/>
    <col min="3" max="3" width="47.42578125" style="309" customWidth="1"/>
    <col min="4" max="4" width="22.5703125" customWidth="1"/>
    <col min="5" max="5" width="25.85546875" customWidth="1"/>
    <col min="6" max="6" width="22.140625" customWidth="1"/>
    <col min="7" max="7" width="21.5703125" customWidth="1"/>
    <col min="8" max="9" width="19.140625" hidden="1" customWidth="1"/>
    <col min="10" max="10" width="20.42578125" customWidth="1"/>
    <col min="11" max="12" width="19.140625" hidden="1" customWidth="1"/>
    <col min="13" max="13" width="19" customWidth="1"/>
    <col min="14" max="14" width="19.140625" hidden="1" customWidth="1"/>
    <col min="15" max="15" width="6.5703125" hidden="1" customWidth="1"/>
    <col min="16" max="16" width="17.85546875" customWidth="1"/>
    <col min="17" max="18" width="17.85546875" hidden="1" customWidth="1"/>
    <col min="19" max="19" width="18" customWidth="1"/>
    <col min="20" max="20" width="3.5703125" customWidth="1"/>
    <col min="21" max="21" width="3.42578125" customWidth="1"/>
    <col min="22" max="22" width="20.5703125" customWidth="1"/>
    <col min="23" max="24" width="19.140625" hidden="1" customWidth="1"/>
    <col min="25" max="25" width="18.5703125" customWidth="1"/>
  </cols>
  <sheetData>
    <row r="1" spans="1:25" ht="72.75" customHeight="1" thickBot="1" x14ac:dyDescent="0.3">
      <c r="A1" s="395" t="s">
        <v>87</v>
      </c>
      <c r="B1" s="396"/>
      <c r="C1" s="397"/>
      <c r="D1" s="397"/>
      <c r="E1" s="397"/>
      <c r="F1" s="397"/>
      <c r="G1" s="397"/>
      <c r="H1" s="397"/>
      <c r="I1" s="397"/>
      <c r="J1" s="397"/>
      <c r="K1" s="397"/>
      <c r="L1" s="397"/>
      <c r="M1" s="397"/>
      <c r="N1" s="397"/>
      <c r="O1" s="397"/>
      <c r="P1" s="397"/>
      <c r="Q1" s="397"/>
      <c r="R1" s="397"/>
      <c r="S1" s="398"/>
    </row>
    <row r="2" spans="1:25" ht="20.25" customHeight="1" x14ac:dyDescent="0.25">
      <c r="A2" s="246"/>
      <c r="B2" s="399" t="s">
        <v>88</v>
      </c>
      <c r="C2" s="400"/>
      <c r="D2" s="400"/>
      <c r="E2" s="400"/>
      <c r="F2" s="401"/>
      <c r="G2" s="401"/>
      <c r="H2" s="401"/>
      <c r="I2" s="401"/>
      <c r="J2" s="401"/>
      <c r="K2" s="401"/>
      <c r="L2" s="401"/>
      <c r="M2" s="401"/>
      <c r="N2" s="401"/>
      <c r="O2" s="401"/>
      <c r="P2" s="401"/>
      <c r="Q2" s="401"/>
      <c r="R2" s="401"/>
      <c r="S2" s="402"/>
    </row>
    <row r="3" spans="1:25" ht="34.5" customHeight="1" thickBot="1" x14ac:dyDescent="0.3">
      <c r="A3" s="246"/>
      <c r="B3" s="403" t="s">
        <v>89</v>
      </c>
      <c r="C3" s="404"/>
      <c r="D3" s="404"/>
      <c r="E3" s="404"/>
      <c r="F3" s="405"/>
      <c r="G3" s="405"/>
      <c r="H3" s="405"/>
      <c r="I3" s="405"/>
      <c r="J3" s="405"/>
      <c r="K3" s="405"/>
      <c r="L3" s="405"/>
      <c r="M3" s="405"/>
      <c r="N3" s="405"/>
      <c r="O3" s="405"/>
      <c r="P3" s="405"/>
      <c r="Q3" s="405"/>
      <c r="R3" s="405"/>
      <c r="S3" s="406"/>
    </row>
    <row r="4" spans="1:25" ht="46.5" customHeight="1" thickBot="1" x14ac:dyDescent="0.3">
      <c r="B4" s="429" t="s">
        <v>90</v>
      </c>
      <c r="C4" s="429"/>
      <c r="D4" s="429"/>
      <c r="E4" s="429"/>
      <c r="F4" s="429"/>
      <c r="G4" s="429"/>
      <c r="H4" s="429"/>
      <c r="I4" s="429"/>
      <c r="J4" s="429"/>
      <c r="K4" s="429"/>
      <c r="L4" s="429"/>
      <c r="M4" s="429"/>
      <c r="N4" s="429"/>
      <c r="O4" s="429"/>
      <c r="P4" s="429"/>
      <c r="Q4" s="429"/>
      <c r="R4" s="429"/>
      <c r="S4" s="429"/>
      <c r="T4" s="247"/>
      <c r="U4" s="248"/>
      <c r="V4" s="407" t="s">
        <v>91</v>
      </c>
      <c r="W4" s="408"/>
      <c r="X4" s="408"/>
      <c r="Y4" s="409"/>
    </row>
    <row r="5" spans="1:25" ht="10.5" hidden="1" customHeight="1" thickBot="1" x14ac:dyDescent="0.3">
      <c r="A5">
        <v>1</v>
      </c>
      <c r="B5">
        <v>2</v>
      </c>
      <c r="C5" s="249">
        <v>3</v>
      </c>
      <c r="D5" s="249">
        <v>4</v>
      </c>
      <c r="E5" s="249">
        <v>5</v>
      </c>
      <c r="F5" s="249">
        <v>6</v>
      </c>
      <c r="G5" s="249">
        <v>7</v>
      </c>
      <c r="H5" s="249">
        <v>8</v>
      </c>
      <c r="I5" s="249">
        <v>9</v>
      </c>
      <c r="J5" s="249">
        <v>10</v>
      </c>
      <c r="K5" s="249">
        <v>11</v>
      </c>
      <c r="L5" s="249">
        <v>12</v>
      </c>
      <c r="M5" s="249">
        <v>13</v>
      </c>
      <c r="N5" s="249">
        <v>14</v>
      </c>
      <c r="O5" s="249">
        <v>15</v>
      </c>
      <c r="P5" s="249">
        <v>16</v>
      </c>
      <c r="Q5" s="249">
        <v>17</v>
      </c>
      <c r="R5" s="249">
        <v>18</v>
      </c>
      <c r="S5" s="249">
        <v>19</v>
      </c>
      <c r="T5" s="18"/>
      <c r="U5" s="18"/>
      <c r="V5" s="19"/>
      <c r="W5" s="20"/>
      <c r="X5" s="20"/>
      <c r="Y5" s="21"/>
    </row>
    <row r="6" spans="1:25" ht="31.5" customHeight="1" thickBot="1" x14ac:dyDescent="0.3">
      <c r="C6" s="410" t="s">
        <v>92</v>
      </c>
      <c r="D6" s="411"/>
      <c r="E6" s="411" t="s">
        <v>93</v>
      </c>
      <c r="F6" s="411"/>
      <c r="G6" s="411" t="s">
        <v>94</v>
      </c>
      <c r="H6" s="411"/>
      <c r="I6" s="411"/>
      <c r="J6" s="411"/>
      <c r="K6" s="411"/>
      <c r="L6" s="411"/>
      <c r="M6" s="411"/>
      <c r="N6" s="411"/>
      <c r="O6" s="411"/>
      <c r="P6" s="411"/>
      <c r="Q6" s="411"/>
      <c r="R6" s="411"/>
      <c r="S6" s="411"/>
      <c r="T6" s="18"/>
      <c r="U6" s="18"/>
      <c r="V6" s="412" t="s">
        <v>95</v>
      </c>
      <c r="W6" s="34">
        <v>1</v>
      </c>
      <c r="X6" s="146">
        <f>INDEX(Cups,W6)</f>
        <v>0</v>
      </c>
      <c r="Y6" s="30"/>
    </row>
    <row r="7" spans="1:25" s="250" customFormat="1" ht="16.5" customHeight="1" x14ac:dyDescent="0.25">
      <c r="B7" s="415">
        <v>1</v>
      </c>
      <c r="C7" s="416"/>
      <c r="D7" s="251">
        <v>2</v>
      </c>
      <c r="E7" s="252" t="s">
        <v>96</v>
      </c>
      <c r="F7" s="253" t="s">
        <v>97</v>
      </c>
      <c r="G7" s="254">
        <v>3</v>
      </c>
      <c r="H7" s="255"/>
      <c r="I7" s="256"/>
      <c r="J7" s="257" t="s">
        <v>98</v>
      </c>
      <c r="K7" s="258"/>
      <c r="L7" s="258"/>
      <c r="M7" s="257" t="s">
        <v>99</v>
      </c>
      <c r="N7" s="257"/>
      <c r="O7" s="257"/>
      <c r="P7" s="257" t="s">
        <v>100</v>
      </c>
      <c r="Q7" s="258"/>
      <c r="R7" s="258"/>
      <c r="S7" s="365">
        <v>4</v>
      </c>
      <c r="T7" s="259"/>
      <c r="U7" s="259"/>
      <c r="V7" s="413"/>
      <c r="W7" s="32"/>
      <c r="X7" s="32"/>
      <c r="Y7" s="33"/>
    </row>
    <row r="8" spans="1:25" ht="75.75" customHeight="1" x14ac:dyDescent="0.25">
      <c r="B8" s="417" t="s">
        <v>101</v>
      </c>
      <c r="C8" s="418"/>
      <c r="D8" s="421" t="s">
        <v>102</v>
      </c>
      <c r="E8" s="422"/>
      <c r="F8" s="423"/>
      <c r="G8" s="424" t="s">
        <v>103</v>
      </c>
      <c r="H8" s="425"/>
      <c r="I8" s="425"/>
      <c r="J8" s="425"/>
      <c r="K8" s="425"/>
      <c r="L8" s="425"/>
      <c r="M8" s="425"/>
      <c r="N8" s="425"/>
      <c r="O8" s="425"/>
      <c r="P8" s="426"/>
      <c r="Q8" s="260"/>
      <c r="R8" s="364"/>
      <c r="S8" s="261" t="s">
        <v>104</v>
      </c>
      <c r="T8" s="18"/>
      <c r="U8" s="18"/>
      <c r="V8" s="413"/>
      <c r="W8" s="34">
        <v>1</v>
      </c>
      <c r="X8" s="146">
        <f>INDEX(Cups,W8)</f>
        <v>0</v>
      </c>
      <c r="Y8" s="31"/>
    </row>
    <row r="9" spans="1:25" ht="30.75" customHeight="1" x14ac:dyDescent="0.25">
      <c r="A9" s="81"/>
      <c r="B9" s="417"/>
      <c r="C9" s="418"/>
      <c r="D9" s="427" t="s">
        <v>105</v>
      </c>
      <c r="E9" s="430" t="s">
        <v>106</v>
      </c>
      <c r="F9" s="432" t="s">
        <v>107</v>
      </c>
      <c r="G9" s="434" t="s">
        <v>108</v>
      </c>
      <c r="H9" s="14" t="s">
        <v>109</v>
      </c>
      <c r="I9" s="14" t="s">
        <v>110</v>
      </c>
      <c r="J9" s="436" t="s">
        <v>111</v>
      </c>
      <c r="K9" s="262" t="s">
        <v>112</v>
      </c>
      <c r="L9" s="262" t="s">
        <v>113</v>
      </c>
      <c r="M9" s="436" t="s">
        <v>114</v>
      </c>
      <c r="N9" s="436" t="s">
        <v>115</v>
      </c>
      <c r="O9" s="436" t="s">
        <v>116</v>
      </c>
      <c r="P9" s="442" t="s">
        <v>117</v>
      </c>
      <c r="Q9" s="263" t="s">
        <v>118</v>
      </c>
      <c r="R9" s="263" t="s">
        <v>119</v>
      </c>
      <c r="S9" s="444" t="s">
        <v>120</v>
      </c>
      <c r="V9" s="413"/>
      <c r="W9" s="34">
        <v>1</v>
      </c>
      <c r="X9" s="146">
        <f>INDEX(Cups,W9)</f>
        <v>0</v>
      </c>
      <c r="Y9" s="31"/>
    </row>
    <row r="10" spans="1:25" ht="63" customHeight="1" x14ac:dyDescent="0.25">
      <c r="A10" s="81"/>
      <c r="B10" s="419"/>
      <c r="C10" s="420"/>
      <c r="D10" s="428"/>
      <c r="E10" s="431"/>
      <c r="F10" s="433"/>
      <c r="G10" s="435"/>
      <c r="H10" s="14"/>
      <c r="I10" s="14"/>
      <c r="J10" s="437"/>
      <c r="K10" s="13"/>
      <c r="L10" s="13"/>
      <c r="M10" s="437"/>
      <c r="N10" s="437"/>
      <c r="O10" s="437"/>
      <c r="P10" s="443"/>
      <c r="Q10" s="264"/>
      <c r="R10" s="264"/>
      <c r="S10" s="445"/>
      <c r="T10" s="3"/>
      <c r="U10" s="3"/>
      <c r="V10" s="413"/>
      <c r="W10" s="34">
        <v>1</v>
      </c>
      <c r="X10" s="146">
        <f>INDEX(Cups,W10)</f>
        <v>0</v>
      </c>
      <c r="Y10" s="31"/>
    </row>
    <row r="11" spans="1:25" ht="32.25" customHeight="1" x14ac:dyDescent="0.25">
      <c r="A11" s="81"/>
      <c r="B11" s="71"/>
      <c r="C11" s="265" t="s">
        <v>121</v>
      </c>
      <c r="D11" s="266">
        <v>2</v>
      </c>
      <c r="E11" s="267">
        <v>2</v>
      </c>
      <c r="F11" s="268">
        <v>0</v>
      </c>
      <c r="G11" s="269"/>
      <c r="H11" s="270">
        <v>9</v>
      </c>
      <c r="I11" s="346">
        <f>IF(H11=1,"",INDEX(Cups,H11))</f>
        <v>1</v>
      </c>
      <c r="J11" s="271"/>
      <c r="K11" s="272">
        <v>1</v>
      </c>
      <c r="L11" s="347" t="str">
        <f t="shared" ref="L11:L43" si="0">IF(K11=1,"",INDEX(Cups,K11))</f>
        <v/>
      </c>
      <c r="M11" s="271"/>
      <c r="N11" s="271">
        <v>1</v>
      </c>
      <c r="O11" s="271" t="str">
        <f t="shared" ref="O11:O43" si="1">IF(N11=1, "", INDEX(Cups,N11))</f>
        <v/>
      </c>
      <c r="P11" s="271"/>
      <c r="Q11" s="272">
        <v>1</v>
      </c>
      <c r="R11" s="348" t="str">
        <f t="shared" ref="R11:R42" si="2">IF(Q11=1, "", INDEX(Cups,Q11))</f>
        <v/>
      </c>
      <c r="S11" s="273">
        <v>1</v>
      </c>
      <c r="T11" s="3"/>
      <c r="U11" s="3"/>
      <c r="V11" s="413"/>
      <c r="W11" s="34">
        <v>1</v>
      </c>
      <c r="X11" s="146">
        <f>INDEX(Cups,W11)</f>
        <v>0</v>
      </c>
      <c r="Y11" s="446">
        <f>SUM(X6:X11)</f>
        <v>0</v>
      </c>
    </row>
    <row r="12" spans="1:25" ht="18.75" hidden="1" customHeight="1" thickBot="1" x14ac:dyDescent="0.3">
      <c r="A12" s="81">
        <v>1</v>
      </c>
      <c r="B12" s="74"/>
      <c r="C12" s="274"/>
      <c r="D12" s="70"/>
      <c r="E12" s="374"/>
      <c r="F12" s="375"/>
      <c r="G12" s="71"/>
      <c r="H12" s="34"/>
      <c r="I12" s="69"/>
      <c r="J12" s="275"/>
      <c r="K12" s="276"/>
      <c r="L12" s="276"/>
      <c r="M12" s="71"/>
      <c r="N12" s="34"/>
      <c r="O12" s="277"/>
      <c r="P12" s="278"/>
      <c r="Q12" s="276"/>
      <c r="R12" s="75"/>
      <c r="S12" s="98"/>
      <c r="T12" s="3"/>
      <c r="U12" s="3"/>
      <c r="V12" s="413"/>
      <c r="W12" s="83"/>
      <c r="X12" s="279"/>
      <c r="Y12" s="446"/>
    </row>
    <row r="13" spans="1:25" ht="32.25" customHeight="1" thickBot="1" x14ac:dyDescent="0.3">
      <c r="A13" s="81">
        <v>2</v>
      </c>
      <c r="B13" s="280">
        <v>1</v>
      </c>
      <c r="C13" s="281"/>
      <c r="D13" s="70"/>
      <c r="E13" s="374"/>
      <c r="F13" s="375"/>
      <c r="G13" s="71"/>
      <c r="H13" s="34">
        <v>1</v>
      </c>
      <c r="I13" s="282" t="str">
        <f>IF(H13=1,"", INDEX(Cups,H13))</f>
        <v/>
      </c>
      <c r="J13" s="275"/>
      <c r="K13" s="276">
        <v>1</v>
      </c>
      <c r="L13" s="276" t="str">
        <f t="shared" si="0"/>
        <v/>
      </c>
      <c r="M13" s="71"/>
      <c r="N13" s="34">
        <v>1</v>
      </c>
      <c r="O13" s="277" t="str">
        <f t="shared" si="1"/>
        <v/>
      </c>
      <c r="P13" s="278"/>
      <c r="Q13" s="276">
        <v>1</v>
      </c>
      <c r="R13" s="75" t="str">
        <f t="shared" si="2"/>
        <v/>
      </c>
      <c r="S13" s="283"/>
      <c r="T13" s="3"/>
      <c r="U13" s="3"/>
      <c r="V13" s="414"/>
      <c r="W13" s="83"/>
      <c r="X13" s="83"/>
      <c r="Y13" s="447"/>
    </row>
    <row r="14" spans="1:25" ht="32.25" customHeight="1" thickBot="1" x14ac:dyDescent="0.3">
      <c r="A14" s="81">
        <v>3</v>
      </c>
      <c r="B14" s="280">
        <v>2</v>
      </c>
      <c r="C14" s="281"/>
      <c r="D14" s="70"/>
      <c r="E14" s="374"/>
      <c r="F14" s="375"/>
      <c r="G14" s="280"/>
      <c r="H14" s="138">
        <v>1</v>
      </c>
      <c r="I14" s="282" t="str">
        <f t="shared" ref="I14:I44" si="3">IF(H14=1,"", INDEX(Cups,H14))</f>
        <v/>
      </c>
      <c r="J14" s="275"/>
      <c r="K14" s="276">
        <v>1</v>
      </c>
      <c r="L14" s="276" t="str">
        <f t="shared" si="0"/>
        <v/>
      </c>
      <c r="M14" s="280"/>
      <c r="N14" s="138">
        <v>1</v>
      </c>
      <c r="O14" s="69" t="str">
        <f t="shared" si="1"/>
        <v/>
      </c>
      <c r="P14" s="275"/>
      <c r="Q14" s="276">
        <v>1</v>
      </c>
      <c r="R14" s="276" t="str">
        <f t="shared" si="2"/>
        <v/>
      </c>
      <c r="S14" s="283"/>
      <c r="T14" s="3"/>
      <c r="U14" s="3"/>
      <c r="V14" s="448" t="s">
        <v>122</v>
      </c>
      <c r="W14" s="449"/>
      <c r="X14" s="449"/>
      <c r="Y14" s="450"/>
    </row>
    <row r="15" spans="1:25" ht="32.25" customHeight="1" x14ac:dyDescent="0.25">
      <c r="A15" s="81">
        <v>4</v>
      </c>
      <c r="B15" s="280">
        <v>3</v>
      </c>
      <c r="C15" s="281"/>
      <c r="D15" s="70"/>
      <c r="E15" s="374"/>
      <c r="F15" s="375"/>
      <c r="G15" s="280"/>
      <c r="H15" s="138">
        <v>1</v>
      </c>
      <c r="I15" s="282" t="str">
        <f t="shared" si="3"/>
        <v/>
      </c>
      <c r="J15" s="275"/>
      <c r="K15" s="276">
        <v>1</v>
      </c>
      <c r="L15" s="276" t="str">
        <f t="shared" si="0"/>
        <v/>
      </c>
      <c r="M15" s="280"/>
      <c r="N15" s="138">
        <v>1</v>
      </c>
      <c r="O15" s="69" t="str">
        <f t="shared" si="1"/>
        <v/>
      </c>
      <c r="P15" s="275"/>
      <c r="Q15" s="276">
        <v>1</v>
      </c>
      <c r="R15" s="276" t="str">
        <f t="shared" si="2"/>
        <v/>
      </c>
      <c r="S15" s="283"/>
      <c r="T15" s="3"/>
      <c r="U15" s="3"/>
      <c r="V15" s="451" t="s">
        <v>123</v>
      </c>
      <c r="W15" s="22"/>
      <c r="X15" s="23"/>
      <c r="Y15" s="453"/>
    </row>
    <row r="16" spans="1:25" ht="32.25" customHeight="1" x14ac:dyDescent="0.25">
      <c r="A16" s="81">
        <v>5</v>
      </c>
      <c r="B16" s="280">
        <v>4</v>
      </c>
      <c r="C16" s="281"/>
      <c r="D16" s="70"/>
      <c r="E16" s="374"/>
      <c r="F16" s="375"/>
      <c r="G16" s="280"/>
      <c r="H16" s="138">
        <v>1</v>
      </c>
      <c r="I16" s="282" t="str">
        <f t="shared" si="3"/>
        <v/>
      </c>
      <c r="J16" s="275"/>
      <c r="K16" s="276">
        <v>1</v>
      </c>
      <c r="L16" s="276" t="str">
        <f t="shared" si="0"/>
        <v/>
      </c>
      <c r="M16" s="280"/>
      <c r="N16" s="138">
        <v>1</v>
      </c>
      <c r="O16" s="69" t="str">
        <f t="shared" si="1"/>
        <v/>
      </c>
      <c r="P16" s="275"/>
      <c r="Q16" s="276">
        <v>1</v>
      </c>
      <c r="R16" s="276" t="str">
        <f t="shared" si="2"/>
        <v/>
      </c>
      <c r="S16" s="283"/>
      <c r="T16" s="3"/>
      <c r="U16" s="3"/>
      <c r="V16" s="452"/>
      <c r="W16" s="24"/>
      <c r="X16" s="25"/>
      <c r="Y16" s="454"/>
    </row>
    <row r="17" spans="1:25" ht="39" customHeight="1" x14ac:dyDescent="0.25">
      <c r="A17" s="81">
        <v>6</v>
      </c>
      <c r="B17" s="280">
        <v>5</v>
      </c>
      <c r="C17" s="281"/>
      <c r="D17" s="70"/>
      <c r="E17" s="374"/>
      <c r="F17" s="375"/>
      <c r="G17" s="280"/>
      <c r="H17" s="138">
        <v>1</v>
      </c>
      <c r="I17" s="282" t="str">
        <f t="shared" si="3"/>
        <v/>
      </c>
      <c r="J17" s="275"/>
      <c r="K17" s="276">
        <v>1</v>
      </c>
      <c r="L17" s="276" t="str">
        <f t="shared" si="0"/>
        <v/>
      </c>
      <c r="M17" s="280"/>
      <c r="N17" s="138">
        <v>1</v>
      </c>
      <c r="O17" s="69" t="str">
        <f t="shared" si="1"/>
        <v/>
      </c>
      <c r="P17" s="275"/>
      <c r="Q17" s="276">
        <v>1</v>
      </c>
      <c r="R17" s="276" t="str">
        <f t="shared" si="2"/>
        <v/>
      </c>
      <c r="S17" s="283"/>
      <c r="T17" s="3"/>
      <c r="U17" s="3"/>
      <c r="V17" s="438" t="s">
        <v>124</v>
      </c>
      <c r="W17" s="26"/>
      <c r="X17" s="27"/>
      <c r="Y17" s="440">
        <f>FLOOR(Y15, 0.125)</f>
        <v>0</v>
      </c>
    </row>
    <row r="18" spans="1:25" ht="35.25" customHeight="1" thickBot="1" x14ac:dyDescent="0.3">
      <c r="A18" s="81">
        <v>7</v>
      </c>
      <c r="B18" s="280">
        <v>6</v>
      </c>
      <c r="C18" s="281"/>
      <c r="D18" s="284"/>
      <c r="E18" s="285"/>
      <c r="F18" s="286"/>
      <c r="G18" s="280"/>
      <c r="H18" s="138">
        <v>1</v>
      </c>
      <c r="I18" s="282" t="str">
        <f t="shared" si="3"/>
        <v/>
      </c>
      <c r="J18" s="275"/>
      <c r="K18" s="276">
        <v>1</v>
      </c>
      <c r="L18" s="276" t="str">
        <f t="shared" si="0"/>
        <v/>
      </c>
      <c r="M18" s="280"/>
      <c r="N18" s="138">
        <v>1</v>
      </c>
      <c r="O18" s="69" t="str">
        <f t="shared" si="1"/>
        <v/>
      </c>
      <c r="P18" s="275"/>
      <c r="Q18" s="276">
        <v>1</v>
      </c>
      <c r="R18" s="276" t="str">
        <f t="shared" si="2"/>
        <v/>
      </c>
      <c r="S18" s="283"/>
      <c r="T18" s="3"/>
      <c r="U18" s="3"/>
      <c r="V18" s="439"/>
      <c r="W18" s="28"/>
      <c r="X18" s="29"/>
      <c r="Y18" s="441"/>
    </row>
    <row r="19" spans="1:25" ht="32.25" customHeight="1" x14ac:dyDescent="0.25">
      <c r="A19" s="81">
        <v>8</v>
      </c>
      <c r="B19" s="280">
        <v>7</v>
      </c>
      <c r="C19" s="281"/>
      <c r="D19" s="284"/>
      <c r="E19" s="285"/>
      <c r="F19" s="286"/>
      <c r="G19" s="280"/>
      <c r="H19" s="138">
        <v>1</v>
      </c>
      <c r="I19" s="282" t="str">
        <f t="shared" si="3"/>
        <v/>
      </c>
      <c r="J19" s="275"/>
      <c r="K19" s="276">
        <v>1</v>
      </c>
      <c r="L19" s="276" t="str">
        <f t="shared" si="0"/>
        <v/>
      </c>
      <c r="M19" s="280"/>
      <c r="N19" s="138">
        <v>1</v>
      </c>
      <c r="O19" s="69" t="str">
        <f t="shared" si="1"/>
        <v/>
      </c>
      <c r="P19" s="275"/>
      <c r="Q19" s="276">
        <v>1</v>
      </c>
      <c r="R19" s="276" t="str">
        <f t="shared" si="2"/>
        <v/>
      </c>
      <c r="S19" s="283"/>
      <c r="T19" s="3"/>
      <c r="U19" s="3"/>
    </row>
    <row r="20" spans="1:25" ht="32.25" customHeight="1" x14ac:dyDescent="0.25">
      <c r="A20" s="81">
        <v>9</v>
      </c>
      <c r="B20" s="280">
        <v>8</v>
      </c>
      <c r="C20" s="281"/>
      <c r="D20" s="284"/>
      <c r="E20" s="285"/>
      <c r="F20" s="286"/>
      <c r="G20" s="280"/>
      <c r="H20" s="138">
        <v>1</v>
      </c>
      <c r="I20" s="282" t="str">
        <f t="shared" si="3"/>
        <v/>
      </c>
      <c r="J20" s="275"/>
      <c r="K20" s="276">
        <v>1</v>
      </c>
      <c r="L20" s="276" t="str">
        <f t="shared" si="0"/>
        <v/>
      </c>
      <c r="M20" s="280"/>
      <c r="N20" s="138">
        <v>1</v>
      </c>
      <c r="O20" s="69" t="str">
        <f t="shared" si="1"/>
        <v/>
      </c>
      <c r="P20" s="275"/>
      <c r="Q20" s="276">
        <v>1</v>
      </c>
      <c r="R20" s="276" t="str">
        <f t="shared" si="2"/>
        <v/>
      </c>
      <c r="S20" s="283"/>
      <c r="T20" s="3"/>
      <c r="U20" s="3"/>
    </row>
    <row r="21" spans="1:25" ht="32.25" customHeight="1" x14ac:dyDescent="0.25">
      <c r="A21" s="81">
        <v>10</v>
      </c>
      <c r="B21" s="280">
        <v>9</v>
      </c>
      <c r="C21" s="281"/>
      <c r="D21" s="284"/>
      <c r="E21" s="285"/>
      <c r="F21" s="286"/>
      <c r="G21" s="280"/>
      <c r="H21" s="138">
        <v>1</v>
      </c>
      <c r="I21" s="282" t="str">
        <f t="shared" si="3"/>
        <v/>
      </c>
      <c r="J21" s="275"/>
      <c r="K21" s="276">
        <v>1</v>
      </c>
      <c r="L21" s="276" t="str">
        <f t="shared" si="0"/>
        <v/>
      </c>
      <c r="M21" s="280"/>
      <c r="N21" s="138">
        <v>1</v>
      </c>
      <c r="O21" s="69" t="str">
        <f t="shared" si="1"/>
        <v/>
      </c>
      <c r="P21" s="275"/>
      <c r="Q21" s="276">
        <v>1</v>
      </c>
      <c r="R21" s="276" t="str">
        <f t="shared" si="2"/>
        <v/>
      </c>
      <c r="S21" s="283"/>
      <c r="T21" s="3"/>
      <c r="U21" s="3"/>
    </row>
    <row r="22" spans="1:25" ht="32.25" customHeight="1" x14ac:dyDescent="0.25">
      <c r="A22" s="81">
        <v>11</v>
      </c>
      <c r="B22" s="280">
        <v>10</v>
      </c>
      <c r="C22" s="287"/>
      <c r="D22" s="284"/>
      <c r="E22" s="285"/>
      <c r="F22" s="286"/>
      <c r="G22" s="280"/>
      <c r="H22" s="138">
        <v>1</v>
      </c>
      <c r="I22" s="282" t="str">
        <f t="shared" si="3"/>
        <v/>
      </c>
      <c r="J22" s="275"/>
      <c r="K22" s="276">
        <v>1</v>
      </c>
      <c r="L22" s="276" t="str">
        <f t="shared" si="0"/>
        <v/>
      </c>
      <c r="M22" s="280"/>
      <c r="N22" s="138">
        <v>1</v>
      </c>
      <c r="O22" s="69" t="str">
        <f t="shared" si="1"/>
        <v/>
      </c>
      <c r="P22" s="275"/>
      <c r="Q22" s="276">
        <v>1</v>
      </c>
      <c r="R22" s="276" t="str">
        <f t="shared" si="2"/>
        <v/>
      </c>
      <c r="S22" s="283"/>
      <c r="T22" s="3"/>
      <c r="U22" s="3"/>
    </row>
    <row r="23" spans="1:25" ht="32.25" customHeight="1" x14ac:dyDescent="0.25">
      <c r="A23" s="81">
        <v>12</v>
      </c>
      <c r="B23" s="280">
        <v>11</v>
      </c>
      <c r="C23" s="287"/>
      <c r="D23" s="284"/>
      <c r="E23" s="285"/>
      <c r="F23" s="286"/>
      <c r="G23" s="280"/>
      <c r="H23" s="138">
        <v>1</v>
      </c>
      <c r="I23" s="282" t="str">
        <f t="shared" si="3"/>
        <v/>
      </c>
      <c r="J23" s="275"/>
      <c r="K23" s="276">
        <v>1</v>
      </c>
      <c r="L23" s="276" t="str">
        <f t="shared" si="0"/>
        <v/>
      </c>
      <c r="M23" s="280"/>
      <c r="N23" s="138">
        <v>1</v>
      </c>
      <c r="O23" s="69" t="str">
        <f t="shared" si="1"/>
        <v/>
      </c>
      <c r="P23" s="275"/>
      <c r="Q23" s="276">
        <v>1</v>
      </c>
      <c r="R23" s="276" t="str">
        <f t="shared" si="2"/>
        <v/>
      </c>
      <c r="S23" s="288"/>
      <c r="T23" s="3"/>
      <c r="U23" s="3"/>
    </row>
    <row r="24" spans="1:25" ht="32.25" customHeight="1" x14ac:dyDescent="0.25">
      <c r="A24" s="81">
        <v>13</v>
      </c>
      <c r="B24" s="280">
        <v>12</v>
      </c>
      <c r="C24" s="287"/>
      <c r="D24" s="284"/>
      <c r="E24" s="285"/>
      <c r="F24" s="286"/>
      <c r="G24" s="280"/>
      <c r="H24" s="138">
        <v>1</v>
      </c>
      <c r="I24" s="282" t="str">
        <f t="shared" si="3"/>
        <v/>
      </c>
      <c r="J24" s="275"/>
      <c r="K24" s="276">
        <v>1</v>
      </c>
      <c r="L24" s="276" t="str">
        <f t="shared" si="0"/>
        <v/>
      </c>
      <c r="M24" s="280"/>
      <c r="N24" s="138">
        <v>1</v>
      </c>
      <c r="O24" s="69" t="str">
        <f t="shared" si="1"/>
        <v/>
      </c>
      <c r="P24" s="275"/>
      <c r="Q24" s="276">
        <v>1</v>
      </c>
      <c r="R24" s="276" t="str">
        <f t="shared" si="2"/>
        <v/>
      </c>
      <c r="S24" s="288"/>
      <c r="T24" s="3"/>
      <c r="U24" s="3"/>
    </row>
    <row r="25" spans="1:25" ht="32.25" customHeight="1" x14ac:dyDescent="0.25">
      <c r="A25" s="81">
        <v>14</v>
      </c>
      <c r="B25" s="280">
        <v>13</v>
      </c>
      <c r="C25" s="287"/>
      <c r="D25" s="284"/>
      <c r="E25" s="285"/>
      <c r="F25" s="286"/>
      <c r="G25" s="280"/>
      <c r="H25" s="138">
        <v>1</v>
      </c>
      <c r="I25" s="282" t="str">
        <f t="shared" si="3"/>
        <v/>
      </c>
      <c r="J25" s="275"/>
      <c r="K25" s="276">
        <v>1</v>
      </c>
      <c r="L25" s="276" t="str">
        <f t="shared" si="0"/>
        <v/>
      </c>
      <c r="M25" s="280"/>
      <c r="N25" s="138">
        <v>1</v>
      </c>
      <c r="O25" s="69" t="str">
        <f t="shared" si="1"/>
        <v/>
      </c>
      <c r="P25" s="275"/>
      <c r="Q25" s="276">
        <v>1</v>
      </c>
      <c r="R25" s="276" t="str">
        <f t="shared" si="2"/>
        <v/>
      </c>
      <c r="S25" s="288"/>
      <c r="T25" s="3"/>
      <c r="U25" s="3"/>
    </row>
    <row r="26" spans="1:25" ht="32.25" customHeight="1" x14ac:dyDescent="0.25">
      <c r="A26" s="81">
        <v>15</v>
      </c>
      <c r="B26" s="280">
        <v>14</v>
      </c>
      <c r="C26" s="287"/>
      <c r="D26" s="284"/>
      <c r="E26" s="285"/>
      <c r="F26" s="286"/>
      <c r="G26" s="280"/>
      <c r="H26" s="138">
        <v>1</v>
      </c>
      <c r="I26" s="282" t="str">
        <f t="shared" si="3"/>
        <v/>
      </c>
      <c r="J26" s="275"/>
      <c r="K26" s="276">
        <v>1</v>
      </c>
      <c r="L26" s="276" t="str">
        <f t="shared" si="0"/>
        <v/>
      </c>
      <c r="M26" s="280"/>
      <c r="N26" s="138">
        <v>1</v>
      </c>
      <c r="O26" s="69" t="str">
        <f t="shared" si="1"/>
        <v/>
      </c>
      <c r="P26" s="275"/>
      <c r="Q26" s="276">
        <v>1</v>
      </c>
      <c r="R26" s="276" t="str">
        <f t="shared" si="2"/>
        <v/>
      </c>
      <c r="S26" s="288"/>
      <c r="T26" s="3"/>
      <c r="U26" s="3"/>
    </row>
    <row r="27" spans="1:25" ht="32.25" customHeight="1" x14ac:dyDescent="0.25">
      <c r="A27" s="81">
        <v>16</v>
      </c>
      <c r="B27" s="280">
        <v>15</v>
      </c>
      <c r="C27" s="287"/>
      <c r="D27" s="284"/>
      <c r="E27" s="285"/>
      <c r="F27" s="286"/>
      <c r="G27" s="280"/>
      <c r="H27" s="138">
        <v>1</v>
      </c>
      <c r="I27" s="282" t="str">
        <f t="shared" si="3"/>
        <v/>
      </c>
      <c r="J27" s="275"/>
      <c r="K27" s="276">
        <v>1</v>
      </c>
      <c r="L27" s="276" t="str">
        <f t="shared" si="0"/>
        <v/>
      </c>
      <c r="M27" s="280"/>
      <c r="N27" s="138">
        <v>1</v>
      </c>
      <c r="O27" s="69" t="str">
        <f t="shared" si="1"/>
        <v/>
      </c>
      <c r="P27" s="275"/>
      <c r="Q27" s="276">
        <v>1</v>
      </c>
      <c r="R27" s="276" t="str">
        <f t="shared" si="2"/>
        <v/>
      </c>
      <c r="S27" s="288"/>
      <c r="T27" s="3"/>
      <c r="U27" s="3"/>
    </row>
    <row r="28" spans="1:25" ht="32.25" customHeight="1" x14ac:dyDescent="0.25">
      <c r="A28" s="81">
        <v>17</v>
      </c>
      <c r="B28" s="280">
        <v>16</v>
      </c>
      <c r="C28" s="287"/>
      <c r="D28" s="284"/>
      <c r="E28" s="285"/>
      <c r="F28" s="286"/>
      <c r="G28" s="280"/>
      <c r="H28" s="138">
        <v>1</v>
      </c>
      <c r="I28" s="282" t="str">
        <f t="shared" si="3"/>
        <v/>
      </c>
      <c r="J28" s="275"/>
      <c r="K28" s="276">
        <v>1</v>
      </c>
      <c r="L28" s="276" t="str">
        <f t="shared" si="0"/>
        <v/>
      </c>
      <c r="M28" s="280"/>
      <c r="N28" s="138">
        <v>1</v>
      </c>
      <c r="O28" s="69" t="str">
        <f t="shared" si="1"/>
        <v/>
      </c>
      <c r="P28" s="275"/>
      <c r="Q28" s="276">
        <v>1</v>
      </c>
      <c r="R28" s="276" t="str">
        <f t="shared" si="2"/>
        <v/>
      </c>
      <c r="S28" s="288"/>
      <c r="T28" s="3"/>
      <c r="U28" s="3"/>
    </row>
    <row r="29" spans="1:25" ht="32.25" customHeight="1" x14ac:dyDescent="0.25">
      <c r="A29" s="81">
        <v>18</v>
      </c>
      <c r="B29" s="280">
        <v>17</v>
      </c>
      <c r="C29" s="287"/>
      <c r="D29" s="284"/>
      <c r="E29" s="285"/>
      <c r="F29" s="286"/>
      <c r="G29" s="280"/>
      <c r="H29" s="138">
        <v>1</v>
      </c>
      <c r="I29" s="282" t="str">
        <f t="shared" si="3"/>
        <v/>
      </c>
      <c r="J29" s="275"/>
      <c r="K29" s="276">
        <v>1</v>
      </c>
      <c r="L29" s="276" t="str">
        <f t="shared" si="0"/>
        <v/>
      </c>
      <c r="M29" s="280"/>
      <c r="N29" s="138">
        <v>1</v>
      </c>
      <c r="O29" s="69" t="str">
        <f t="shared" si="1"/>
        <v/>
      </c>
      <c r="P29" s="275"/>
      <c r="Q29" s="276">
        <v>1</v>
      </c>
      <c r="R29" s="276" t="str">
        <f t="shared" si="2"/>
        <v/>
      </c>
      <c r="S29" s="288"/>
      <c r="T29" s="3"/>
      <c r="U29" s="3"/>
    </row>
    <row r="30" spans="1:25" ht="32.25" customHeight="1" x14ac:dyDescent="0.25">
      <c r="A30" s="81">
        <v>19</v>
      </c>
      <c r="B30" s="280">
        <v>18</v>
      </c>
      <c r="C30" s="287"/>
      <c r="D30" s="284"/>
      <c r="E30" s="285"/>
      <c r="F30" s="286"/>
      <c r="G30" s="280"/>
      <c r="H30" s="138">
        <v>1</v>
      </c>
      <c r="I30" s="282" t="str">
        <f t="shared" si="3"/>
        <v/>
      </c>
      <c r="J30" s="275"/>
      <c r="K30" s="276">
        <v>1</v>
      </c>
      <c r="L30" s="276" t="str">
        <f t="shared" si="0"/>
        <v/>
      </c>
      <c r="M30" s="280"/>
      <c r="N30" s="138">
        <v>1</v>
      </c>
      <c r="O30" s="69" t="str">
        <f t="shared" si="1"/>
        <v/>
      </c>
      <c r="P30" s="275"/>
      <c r="Q30" s="276">
        <v>1</v>
      </c>
      <c r="R30" s="276" t="str">
        <f t="shared" si="2"/>
        <v/>
      </c>
      <c r="S30" s="288"/>
      <c r="T30" s="3"/>
      <c r="U30" s="3"/>
    </row>
    <row r="31" spans="1:25" ht="32.25" customHeight="1" x14ac:dyDescent="0.25">
      <c r="A31" s="81">
        <v>20</v>
      </c>
      <c r="B31" s="280">
        <v>19</v>
      </c>
      <c r="C31" s="287"/>
      <c r="D31" s="284"/>
      <c r="E31" s="285"/>
      <c r="F31" s="286"/>
      <c r="G31" s="280"/>
      <c r="H31" s="138">
        <v>1</v>
      </c>
      <c r="I31" s="282" t="str">
        <f t="shared" si="3"/>
        <v/>
      </c>
      <c r="J31" s="275"/>
      <c r="K31" s="276">
        <v>1</v>
      </c>
      <c r="L31" s="276" t="str">
        <f t="shared" si="0"/>
        <v/>
      </c>
      <c r="M31" s="280"/>
      <c r="N31" s="138">
        <v>1</v>
      </c>
      <c r="O31" s="69" t="str">
        <f t="shared" si="1"/>
        <v/>
      </c>
      <c r="P31" s="275"/>
      <c r="Q31" s="276">
        <v>1</v>
      </c>
      <c r="R31" s="276" t="str">
        <f t="shared" si="2"/>
        <v/>
      </c>
      <c r="S31" s="288"/>
      <c r="T31" s="3"/>
      <c r="U31" s="3"/>
    </row>
    <row r="32" spans="1:25" ht="32.25" customHeight="1" x14ac:dyDescent="0.25">
      <c r="A32" s="81">
        <v>21</v>
      </c>
      <c r="B32" s="280">
        <v>20</v>
      </c>
      <c r="C32" s="287"/>
      <c r="D32" s="284"/>
      <c r="E32" s="285"/>
      <c r="F32" s="286"/>
      <c r="G32" s="280"/>
      <c r="H32" s="138">
        <v>1</v>
      </c>
      <c r="I32" s="282" t="str">
        <f t="shared" si="3"/>
        <v/>
      </c>
      <c r="J32" s="275"/>
      <c r="K32" s="276">
        <v>1</v>
      </c>
      <c r="L32" s="276" t="str">
        <f t="shared" si="0"/>
        <v/>
      </c>
      <c r="M32" s="280"/>
      <c r="N32" s="138">
        <v>1</v>
      </c>
      <c r="O32" s="69" t="str">
        <f t="shared" si="1"/>
        <v/>
      </c>
      <c r="P32" s="275"/>
      <c r="Q32" s="276">
        <v>1</v>
      </c>
      <c r="R32" s="276" t="str">
        <f t="shared" si="2"/>
        <v/>
      </c>
      <c r="S32" s="288"/>
      <c r="T32" s="3"/>
      <c r="U32" s="3"/>
    </row>
    <row r="33" spans="1:21" ht="32.25" customHeight="1" x14ac:dyDescent="0.25">
      <c r="A33" s="81">
        <v>22</v>
      </c>
      <c r="B33" s="280">
        <v>21</v>
      </c>
      <c r="C33" s="287"/>
      <c r="D33" s="284"/>
      <c r="E33" s="285"/>
      <c r="F33" s="286"/>
      <c r="G33" s="280"/>
      <c r="H33" s="138">
        <v>1</v>
      </c>
      <c r="I33" s="282" t="str">
        <f t="shared" si="3"/>
        <v/>
      </c>
      <c r="J33" s="275"/>
      <c r="K33" s="276">
        <v>1</v>
      </c>
      <c r="L33" s="276" t="str">
        <f t="shared" si="0"/>
        <v/>
      </c>
      <c r="M33" s="280"/>
      <c r="N33" s="138">
        <v>1</v>
      </c>
      <c r="O33" s="69" t="str">
        <f t="shared" si="1"/>
        <v/>
      </c>
      <c r="P33" s="275"/>
      <c r="Q33" s="276">
        <v>1</v>
      </c>
      <c r="R33" s="276" t="str">
        <f t="shared" si="2"/>
        <v/>
      </c>
      <c r="S33" s="288"/>
      <c r="T33" s="3"/>
      <c r="U33" s="3"/>
    </row>
    <row r="34" spans="1:21" ht="32.25" customHeight="1" x14ac:dyDescent="0.25">
      <c r="A34" s="81">
        <v>23</v>
      </c>
      <c r="B34" s="280">
        <v>22</v>
      </c>
      <c r="C34" s="287"/>
      <c r="D34" s="284"/>
      <c r="E34" s="285"/>
      <c r="F34" s="286"/>
      <c r="G34" s="280"/>
      <c r="H34" s="138">
        <v>1</v>
      </c>
      <c r="I34" s="282" t="str">
        <f t="shared" si="3"/>
        <v/>
      </c>
      <c r="J34" s="275"/>
      <c r="K34" s="276">
        <v>1</v>
      </c>
      <c r="L34" s="276" t="str">
        <f t="shared" si="0"/>
        <v/>
      </c>
      <c r="M34" s="280"/>
      <c r="N34" s="138">
        <v>1</v>
      </c>
      <c r="O34" s="69" t="str">
        <f t="shared" si="1"/>
        <v/>
      </c>
      <c r="P34" s="275"/>
      <c r="Q34" s="276">
        <v>1</v>
      </c>
      <c r="R34" s="276" t="str">
        <f t="shared" si="2"/>
        <v/>
      </c>
      <c r="S34" s="288"/>
      <c r="T34" s="3"/>
      <c r="U34" s="3"/>
    </row>
    <row r="35" spans="1:21" ht="32.25" customHeight="1" x14ac:dyDescent="0.25">
      <c r="A35" s="81">
        <v>24</v>
      </c>
      <c r="B35" s="280">
        <v>23</v>
      </c>
      <c r="C35" s="287"/>
      <c r="D35" s="284"/>
      <c r="E35" s="285"/>
      <c r="F35" s="286"/>
      <c r="G35" s="280"/>
      <c r="H35" s="138">
        <v>1</v>
      </c>
      <c r="I35" s="282" t="str">
        <f t="shared" si="3"/>
        <v/>
      </c>
      <c r="J35" s="275"/>
      <c r="K35" s="276">
        <v>1</v>
      </c>
      <c r="L35" s="276" t="str">
        <f t="shared" si="0"/>
        <v/>
      </c>
      <c r="M35" s="280"/>
      <c r="N35" s="138">
        <v>1</v>
      </c>
      <c r="O35" s="69" t="str">
        <f t="shared" si="1"/>
        <v/>
      </c>
      <c r="P35" s="275"/>
      <c r="Q35" s="276">
        <v>1</v>
      </c>
      <c r="R35" s="276" t="str">
        <f t="shared" si="2"/>
        <v/>
      </c>
      <c r="S35" s="288"/>
      <c r="T35" s="3"/>
      <c r="U35" s="3"/>
    </row>
    <row r="36" spans="1:21" ht="32.25" customHeight="1" x14ac:dyDescent="0.25">
      <c r="A36" s="81">
        <v>25</v>
      </c>
      <c r="B36" s="280">
        <v>24</v>
      </c>
      <c r="C36" s="287"/>
      <c r="D36" s="284"/>
      <c r="E36" s="285"/>
      <c r="F36" s="286"/>
      <c r="G36" s="280"/>
      <c r="H36" s="138">
        <v>1</v>
      </c>
      <c r="I36" s="282" t="str">
        <f t="shared" si="3"/>
        <v/>
      </c>
      <c r="J36" s="275"/>
      <c r="K36" s="276">
        <v>1</v>
      </c>
      <c r="L36" s="276" t="str">
        <f t="shared" si="0"/>
        <v/>
      </c>
      <c r="M36" s="280"/>
      <c r="N36" s="138">
        <v>1</v>
      </c>
      <c r="O36" s="69" t="str">
        <f t="shared" si="1"/>
        <v/>
      </c>
      <c r="P36" s="275"/>
      <c r="Q36" s="276">
        <v>1</v>
      </c>
      <c r="R36" s="276" t="str">
        <f t="shared" si="2"/>
        <v/>
      </c>
      <c r="S36" s="288"/>
      <c r="T36" s="3"/>
      <c r="U36" s="3"/>
    </row>
    <row r="37" spans="1:21" ht="32.25" customHeight="1" x14ac:dyDescent="0.25">
      <c r="A37" s="81">
        <v>26</v>
      </c>
      <c r="B37" s="280">
        <v>25</v>
      </c>
      <c r="C37" s="287"/>
      <c r="D37" s="284"/>
      <c r="E37" s="285"/>
      <c r="F37" s="286"/>
      <c r="G37" s="280"/>
      <c r="H37" s="138">
        <v>1</v>
      </c>
      <c r="I37" s="282" t="str">
        <f t="shared" si="3"/>
        <v/>
      </c>
      <c r="J37" s="275"/>
      <c r="K37" s="276">
        <v>1</v>
      </c>
      <c r="L37" s="276" t="str">
        <f t="shared" si="0"/>
        <v/>
      </c>
      <c r="M37" s="280"/>
      <c r="N37" s="138">
        <v>1</v>
      </c>
      <c r="O37" s="69" t="str">
        <f t="shared" si="1"/>
        <v/>
      </c>
      <c r="P37" s="275"/>
      <c r="Q37" s="276">
        <v>1</v>
      </c>
      <c r="R37" s="276" t="str">
        <f t="shared" si="2"/>
        <v/>
      </c>
      <c r="S37" s="288"/>
      <c r="T37" s="3"/>
      <c r="U37" s="3"/>
    </row>
    <row r="38" spans="1:21" ht="32.25" customHeight="1" x14ac:dyDescent="0.25">
      <c r="A38" s="81">
        <v>27</v>
      </c>
      <c r="B38" s="280">
        <v>26</v>
      </c>
      <c r="C38" s="287"/>
      <c r="D38" s="284"/>
      <c r="E38" s="285"/>
      <c r="F38" s="286"/>
      <c r="G38" s="280"/>
      <c r="H38" s="138">
        <v>1</v>
      </c>
      <c r="I38" s="282" t="str">
        <f t="shared" si="3"/>
        <v/>
      </c>
      <c r="J38" s="275"/>
      <c r="K38" s="276">
        <v>1</v>
      </c>
      <c r="L38" s="276" t="str">
        <f t="shared" si="0"/>
        <v/>
      </c>
      <c r="M38" s="280"/>
      <c r="N38" s="138">
        <v>1</v>
      </c>
      <c r="O38" s="69" t="str">
        <f t="shared" si="1"/>
        <v/>
      </c>
      <c r="P38" s="275"/>
      <c r="Q38" s="276">
        <v>1</v>
      </c>
      <c r="R38" s="276" t="str">
        <f t="shared" si="2"/>
        <v/>
      </c>
      <c r="S38" s="288"/>
      <c r="T38" s="3"/>
      <c r="U38" s="3"/>
    </row>
    <row r="39" spans="1:21" ht="32.25" customHeight="1" x14ac:dyDescent="0.25">
      <c r="A39" s="81">
        <v>28</v>
      </c>
      <c r="B39" s="280">
        <v>27</v>
      </c>
      <c r="C39" s="287"/>
      <c r="D39" s="284"/>
      <c r="E39" s="285"/>
      <c r="F39" s="286"/>
      <c r="G39" s="280"/>
      <c r="H39" s="138">
        <v>1</v>
      </c>
      <c r="I39" s="282" t="str">
        <f t="shared" si="3"/>
        <v/>
      </c>
      <c r="J39" s="275"/>
      <c r="K39" s="276">
        <v>1</v>
      </c>
      <c r="L39" s="276" t="str">
        <f t="shared" si="0"/>
        <v/>
      </c>
      <c r="M39" s="280"/>
      <c r="N39" s="138">
        <v>1</v>
      </c>
      <c r="O39" s="69" t="str">
        <f t="shared" si="1"/>
        <v/>
      </c>
      <c r="P39" s="275"/>
      <c r="Q39" s="276">
        <v>1</v>
      </c>
      <c r="R39" s="276" t="str">
        <f t="shared" si="2"/>
        <v/>
      </c>
      <c r="S39" s="288"/>
      <c r="T39" s="3"/>
      <c r="U39" s="3"/>
    </row>
    <row r="40" spans="1:21" ht="32.25" customHeight="1" x14ac:dyDescent="0.25">
      <c r="A40" s="81">
        <v>29</v>
      </c>
      <c r="B40" s="280">
        <v>28</v>
      </c>
      <c r="C40" s="287"/>
      <c r="D40" s="284"/>
      <c r="E40" s="285"/>
      <c r="F40" s="286"/>
      <c r="G40" s="280"/>
      <c r="H40" s="138">
        <v>1</v>
      </c>
      <c r="I40" s="282" t="str">
        <f t="shared" si="3"/>
        <v/>
      </c>
      <c r="J40" s="275"/>
      <c r="K40" s="276">
        <v>1</v>
      </c>
      <c r="L40" s="276" t="str">
        <f t="shared" si="0"/>
        <v/>
      </c>
      <c r="M40" s="280"/>
      <c r="N40" s="138">
        <v>1</v>
      </c>
      <c r="O40" s="69" t="str">
        <f t="shared" si="1"/>
        <v/>
      </c>
      <c r="P40" s="275"/>
      <c r="Q40" s="276">
        <v>1</v>
      </c>
      <c r="R40" s="276" t="str">
        <f t="shared" si="2"/>
        <v/>
      </c>
      <c r="S40" s="288"/>
      <c r="T40" s="3"/>
      <c r="U40" s="3"/>
    </row>
    <row r="41" spans="1:21" ht="32.25" customHeight="1" x14ac:dyDescent="0.25">
      <c r="A41" s="81">
        <v>30</v>
      </c>
      <c r="B41" s="280">
        <v>29</v>
      </c>
      <c r="C41" s="287"/>
      <c r="D41" s="284"/>
      <c r="E41" s="285"/>
      <c r="F41" s="286"/>
      <c r="G41" s="280"/>
      <c r="H41" s="138">
        <v>1</v>
      </c>
      <c r="I41" s="282" t="str">
        <f t="shared" si="3"/>
        <v/>
      </c>
      <c r="J41" s="275"/>
      <c r="K41" s="276">
        <v>1</v>
      </c>
      <c r="L41" s="276" t="str">
        <f t="shared" si="0"/>
        <v/>
      </c>
      <c r="M41" s="280"/>
      <c r="N41" s="138">
        <v>1</v>
      </c>
      <c r="O41" s="69" t="str">
        <f t="shared" si="1"/>
        <v/>
      </c>
      <c r="P41" s="275"/>
      <c r="Q41" s="276">
        <v>1</v>
      </c>
      <c r="R41" s="276" t="str">
        <f t="shared" si="2"/>
        <v/>
      </c>
      <c r="S41" s="288"/>
      <c r="T41" s="3"/>
      <c r="U41" s="3"/>
    </row>
    <row r="42" spans="1:21" ht="32.25" customHeight="1" x14ac:dyDescent="0.25">
      <c r="A42" s="81">
        <v>31</v>
      </c>
      <c r="B42" s="280">
        <v>30</v>
      </c>
      <c r="C42" s="287"/>
      <c r="D42" s="284"/>
      <c r="E42" s="285"/>
      <c r="F42" s="286"/>
      <c r="G42" s="280"/>
      <c r="H42" s="138">
        <v>1</v>
      </c>
      <c r="I42" s="282" t="str">
        <f t="shared" si="3"/>
        <v/>
      </c>
      <c r="J42" s="275"/>
      <c r="K42" s="276">
        <v>1</v>
      </c>
      <c r="L42" s="276" t="str">
        <f t="shared" si="0"/>
        <v/>
      </c>
      <c r="M42" s="280"/>
      <c r="N42" s="138">
        <v>1</v>
      </c>
      <c r="O42" s="69" t="str">
        <f t="shared" si="1"/>
        <v/>
      </c>
      <c r="P42" s="275"/>
      <c r="Q42" s="276">
        <v>1</v>
      </c>
      <c r="R42" s="276" t="str">
        <f t="shared" si="2"/>
        <v/>
      </c>
      <c r="S42" s="288"/>
      <c r="T42" s="3"/>
      <c r="U42" s="3"/>
    </row>
    <row r="43" spans="1:21" ht="32.25" customHeight="1" x14ac:dyDescent="0.25">
      <c r="A43" s="81">
        <v>32</v>
      </c>
      <c r="B43" s="280">
        <v>31</v>
      </c>
      <c r="C43" s="287"/>
      <c r="D43" s="284"/>
      <c r="E43" s="285"/>
      <c r="F43" s="286"/>
      <c r="G43" s="280"/>
      <c r="H43" s="138">
        <v>1</v>
      </c>
      <c r="I43" s="282" t="str">
        <f t="shared" si="3"/>
        <v/>
      </c>
      <c r="J43" s="275"/>
      <c r="K43" s="276">
        <v>1</v>
      </c>
      <c r="L43" s="276" t="str">
        <f t="shared" si="0"/>
        <v/>
      </c>
      <c r="M43" s="280"/>
      <c r="N43" s="138">
        <v>1</v>
      </c>
      <c r="O43" s="69" t="str">
        <f t="shared" si="1"/>
        <v/>
      </c>
      <c r="P43" s="275"/>
      <c r="Q43" s="276">
        <v>1</v>
      </c>
      <c r="R43" s="276" t="str">
        <f t="shared" ref="R43:R62" si="4">IF(Q43=1, "", INDEX(Cups,Q43))</f>
        <v/>
      </c>
      <c r="S43" s="288"/>
      <c r="T43" s="3"/>
      <c r="U43" s="3"/>
    </row>
    <row r="44" spans="1:21" ht="32.25" customHeight="1" x14ac:dyDescent="0.25">
      <c r="A44" s="81">
        <v>33</v>
      </c>
      <c r="B44" s="280">
        <v>32</v>
      </c>
      <c r="C44" s="287"/>
      <c r="D44" s="284"/>
      <c r="E44" s="285"/>
      <c r="F44" s="286"/>
      <c r="G44" s="280"/>
      <c r="H44" s="138">
        <v>1</v>
      </c>
      <c r="I44" s="282" t="str">
        <f t="shared" si="3"/>
        <v/>
      </c>
      <c r="J44" s="275"/>
      <c r="K44" s="276">
        <v>1</v>
      </c>
      <c r="L44" s="276" t="str">
        <f t="shared" ref="L44:L61" si="5">IF(K44=1,"",INDEX(Cups,K44))</f>
        <v/>
      </c>
      <c r="M44" s="280"/>
      <c r="N44" s="138">
        <v>1</v>
      </c>
      <c r="O44" s="69" t="str">
        <f t="shared" ref="O44:O62" si="6">IF(N44=1, "", INDEX(Cups,N44))</f>
        <v/>
      </c>
      <c r="P44" s="275"/>
      <c r="Q44" s="276">
        <v>1</v>
      </c>
      <c r="R44" s="276" t="str">
        <f t="shared" si="4"/>
        <v/>
      </c>
      <c r="S44" s="288"/>
      <c r="T44" s="3"/>
      <c r="U44" s="3"/>
    </row>
    <row r="45" spans="1:21" ht="32.25" customHeight="1" x14ac:dyDescent="0.25">
      <c r="A45" s="81">
        <v>34</v>
      </c>
      <c r="B45" s="280">
        <v>33</v>
      </c>
      <c r="C45" s="287"/>
      <c r="D45" s="284"/>
      <c r="E45" s="285"/>
      <c r="F45" s="286"/>
      <c r="G45" s="280"/>
      <c r="H45" s="138">
        <v>1</v>
      </c>
      <c r="I45" s="282" t="str">
        <f t="shared" ref="I45:I62" si="7">IF(H45=1,"", INDEX(Cups,H45))</f>
        <v/>
      </c>
      <c r="J45" s="275"/>
      <c r="K45" s="276">
        <v>1</v>
      </c>
      <c r="L45" s="276" t="str">
        <f t="shared" si="5"/>
        <v/>
      </c>
      <c r="M45" s="280"/>
      <c r="N45" s="138">
        <v>1</v>
      </c>
      <c r="O45" s="69" t="str">
        <f t="shared" si="6"/>
        <v/>
      </c>
      <c r="P45" s="275"/>
      <c r="Q45" s="276">
        <v>1</v>
      </c>
      <c r="R45" s="276" t="str">
        <f t="shared" si="4"/>
        <v/>
      </c>
      <c r="S45" s="288"/>
      <c r="T45" s="3"/>
      <c r="U45" s="3"/>
    </row>
    <row r="46" spans="1:21" ht="32.25" customHeight="1" x14ac:dyDescent="0.25">
      <c r="A46" s="81">
        <v>35</v>
      </c>
      <c r="B46" s="280">
        <v>34</v>
      </c>
      <c r="C46" s="287"/>
      <c r="D46" s="284"/>
      <c r="E46" s="285"/>
      <c r="F46" s="286"/>
      <c r="G46" s="280"/>
      <c r="H46" s="138">
        <v>1</v>
      </c>
      <c r="I46" s="282" t="str">
        <f t="shared" si="7"/>
        <v/>
      </c>
      <c r="J46" s="275"/>
      <c r="K46" s="276">
        <v>1</v>
      </c>
      <c r="L46" s="276" t="str">
        <f t="shared" si="5"/>
        <v/>
      </c>
      <c r="M46" s="280"/>
      <c r="N46" s="138">
        <v>1</v>
      </c>
      <c r="O46" s="69" t="str">
        <f t="shared" si="6"/>
        <v/>
      </c>
      <c r="P46" s="275"/>
      <c r="Q46" s="276">
        <v>1</v>
      </c>
      <c r="R46" s="276" t="str">
        <f t="shared" si="4"/>
        <v/>
      </c>
      <c r="S46" s="288"/>
      <c r="T46" s="3"/>
      <c r="U46" s="3"/>
    </row>
    <row r="47" spans="1:21" ht="32.25" customHeight="1" x14ac:dyDescent="0.25">
      <c r="A47" s="81">
        <v>36</v>
      </c>
      <c r="B47" s="280">
        <v>35</v>
      </c>
      <c r="C47" s="287"/>
      <c r="D47" s="284"/>
      <c r="E47" s="285"/>
      <c r="F47" s="286"/>
      <c r="G47" s="280"/>
      <c r="H47" s="138">
        <v>1</v>
      </c>
      <c r="I47" s="282" t="str">
        <f t="shared" si="7"/>
        <v/>
      </c>
      <c r="J47" s="275"/>
      <c r="K47" s="276">
        <v>1</v>
      </c>
      <c r="L47" s="276" t="str">
        <f t="shared" si="5"/>
        <v/>
      </c>
      <c r="M47" s="280"/>
      <c r="N47" s="138">
        <v>1</v>
      </c>
      <c r="O47" s="69" t="str">
        <f t="shared" si="6"/>
        <v/>
      </c>
      <c r="P47" s="275"/>
      <c r="Q47" s="276">
        <v>1</v>
      </c>
      <c r="R47" s="276" t="str">
        <f t="shared" si="4"/>
        <v/>
      </c>
      <c r="S47" s="288"/>
      <c r="T47" s="3"/>
      <c r="U47" s="3"/>
    </row>
    <row r="48" spans="1:21" ht="32.25" customHeight="1" x14ac:dyDescent="0.25">
      <c r="A48" s="81">
        <v>37</v>
      </c>
      <c r="B48" s="280">
        <v>36</v>
      </c>
      <c r="C48" s="287"/>
      <c r="D48" s="284"/>
      <c r="E48" s="285"/>
      <c r="F48" s="286"/>
      <c r="G48" s="280"/>
      <c r="H48" s="138">
        <v>1</v>
      </c>
      <c r="I48" s="282" t="str">
        <f t="shared" si="7"/>
        <v/>
      </c>
      <c r="J48" s="275"/>
      <c r="K48" s="276">
        <v>1</v>
      </c>
      <c r="L48" s="276" t="str">
        <f t="shared" si="5"/>
        <v/>
      </c>
      <c r="M48" s="280"/>
      <c r="N48" s="138">
        <v>1</v>
      </c>
      <c r="O48" s="69" t="str">
        <f t="shared" si="6"/>
        <v/>
      </c>
      <c r="P48" s="275"/>
      <c r="Q48" s="276">
        <v>1</v>
      </c>
      <c r="R48" s="276" t="str">
        <f t="shared" si="4"/>
        <v/>
      </c>
      <c r="S48" s="288"/>
      <c r="T48" s="3"/>
      <c r="U48" s="3"/>
    </row>
    <row r="49" spans="1:21" ht="32.25" customHeight="1" x14ac:dyDescent="0.25">
      <c r="A49" s="81">
        <v>38</v>
      </c>
      <c r="B49" s="280">
        <v>37</v>
      </c>
      <c r="C49" s="287"/>
      <c r="D49" s="284"/>
      <c r="E49" s="285"/>
      <c r="F49" s="286"/>
      <c r="G49" s="280"/>
      <c r="H49" s="138">
        <v>1</v>
      </c>
      <c r="I49" s="282" t="str">
        <f t="shared" si="7"/>
        <v/>
      </c>
      <c r="J49" s="275"/>
      <c r="K49" s="276">
        <v>1</v>
      </c>
      <c r="L49" s="276" t="str">
        <f t="shared" si="5"/>
        <v/>
      </c>
      <c r="M49" s="280"/>
      <c r="N49" s="138">
        <v>1</v>
      </c>
      <c r="O49" s="69" t="str">
        <f t="shared" si="6"/>
        <v/>
      </c>
      <c r="P49" s="275"/>
      <c r="Q49" s="276">
        <v>1</v>
      </c>
      <c r="R49" s="276" t="str">
        <f t="shared" si="4"/>
        <v/>
      </c>
      <c r="S49" s="288"/>
      <c r="T49" s="3"/>
      <c r="U49" s="3"/>
    </row>
    <row r="50" spans="1:21" ht="32.25" customHeight="1" x14ac:dyDescent="0.25">
      <c r="A50" s="81">
        <v>39</v>
      </c>
      <c r="B50" s="280">
        <v>38</v>
      </c>
      <c r="C50" s="287"/>
      <c r="D50" s="284"/>
      <c r="E50" s="285"/>
      <c r="F50" s="286"/>
      <c r="G50" s="280"/>
      <c r="H50" s="138">
        <v>1</v>
      </c>
      <c r="I50" s="282" t="str">
        <f t="shared" si="7"/>
        <v/>
      </c>
      <c r="J50" s="275"/>
      <c r="K50" s="276">
        <v>1</v>
      </c>
      <c r="L50" s="276" t="str">
        <f t="shared" si="5"/>
        <v/>
      </c>
      <c r="M50" s="280"/>
      <c r="N50" s="138">
        <v>1</v>
      </c>
      <c r="O50" s="69" t="str">
        <f t="shared" si="6"/>
        <v/>
      </c>
      <c r="P50" s="275"/>
      <c r="Q50" s="276">
        <v>1</v>
      </c>
      <c r="R50" s="276" t="str">
        <f t="shared" si="4"/>
        <v/>
      </c>
      <c r="S50" s="288"/>
      <c r="T50" s="3"/>
      <c r="U50" s="3"/>
    </row>
    <row r="51" spans="1:21" ht="32.25" customHeight="1" x14ac:dyDescent="0.25">
      <c r="A51" s="81">
        <v>40</v>
      </c>
      <c r="B51" s="280">
        <v>39</v>
      </c>
      <c r="C51" s="287"/>
      <c r="D51" s="284"/>
      <c r="E51" s="285"/>
      <c r="F51" s="286"/>
      <c r="G51" s="280"/>
      <c r="H51" s="138">
        <v>1</v>
      </c>
      <c r="I51" s="282" t="str">
        <f t="shared" si="7"/>
        <v/>
      </c>
      <c r="J51" s="275"/>
      <c r="K51" s="276">
        <v>1</v>
      </c>
      <c r="L51" s="276" t="str">
        <f t="shared" si="5"/>
        <v/>
      </c>
      <c r="M51" s="280"/>
      <c r="N51" s="138">
        <v>1</v>
      </c>
      <c r="O51" s="69" t="str">
        <f t="shared" si="6"/>
        <v/>
      </c>
      <c r="P51" s="275"/>
      <c r="Q51" s="276">
        <v>1</v>
      </c>
      <c r="R51" s="276" t="str">
        <f t="shared" si="4"/>
        <v/>
      </c>
      <c r="S51" s="288"/>
      <c r="T51" s="3"/>
      <c r="U51" s="3"/>
    </row>
    <row r="52" spans="1:21" ht="32.25" customHeight="1" x14ac:dyDescent="0.25">
      <c r="A52" s="81">
        <v>41</v>
      </c>
      <c r="B52" s="280">
        <v>40</v>
      </c>
      <c r="C52" s="287"/>
      <c r="D52" s="284"/>
      <c r="E52" s="285"/>
      <c r="F52" s="286"/>
      <c r="G52" s="280"/>
      <c r="H52" s="138">
        <v>1</v>
      </c>
      <c r="I52" s="282" t="str">
        <f t="shared" si="7"/>
        <v/>
      </c>
      <c r="J52" s="275"/>
      <c r="K52" s="276">
        <v>1</v>
      </c>
      <c r="L52" s="276" t="str">
        <f t="shared" si="5"/>
        <v/>
      </c>
      <c r="M52" s="280"/>
      <c r="N52" s="138">
        <v>1</v>
      </c>
      <c r="O52" s="69" t="str">
        <f t="shared" si="6"/>
        <v/>
      </c>
      <c r="P52" s="275"/>
      <c r="Q52" s="276">
        <v>1</v>
      </c>
      <c r="R52" s="276" t="str">
        <f t="shared" si="4"/>
        <v/>
      </c>
      <c r="S52" s="288"/>
      <c r="T52" s="3"/>
      <c r="U52" s="3"/>
    </row>
    <row r="53" spans="1:21" ht="32.25" customHeight="1" x14ac:dyDescent="0.25">
      <c r="A53" s="81">
        <v>42</v>
      </c>
      <c r="B53" s="280">
        <v>41</v>
      </c>
      <c r="C53" s="287"/>
      <c r="D53" s="284"/>
      <c r="E53" s="285"/>
      <c r="F53" s="286"/>
      <c r="G53" s="280"/>
      <c r="H53" s="138">
        <v>1</v>
      </c>
      <c r="I53" s="282" t="str">
        <f t="shared" si="7"/>
        <v/>
      </c>
      <c r="J53" s="275"/>
      <c r="K53" s="276">
        <v>1</v>
      </c>
      <c r="L53" s="276" t="str">
        <f t="shared" si="5"/>
        <v/>
      </c>
      <c r="M53" s="280"/>
      <c r="N53" s="138">
        <v>1</v>
      </c>
      <c r="O53" s="69" t="str">
        <f t="shared" si="6"/>
        <v/>
      </c>
      <c r="P53" s="275"/>
      <c r="Q53" s="276">
        <v>1</v>
      </c>
      <c r="R53" s="276" t="str">
        <f t="shared" si="4"/>
        <v/>
      </c>
      <c r="S53" s="288"/>
      <c r="T53" s="3"/>
      <c r="U53" s="3"/>
    </row>
    <row r="54" spans="1:21" ht="32.25" customHeight="1" x14ac:dyDescent="0.25">
      <c r="A54" s="81">
        <v>43</v>
      </c>
      <c r="B54" s="280">
        <v>42</v>
      </c>
      <c r="C54" s="287"/>
      <c r="D54" s="284"/>
      <c r="E54" s="285"/>
      <c r="F54" s="286"/>
      <c r="G54" s="280"/>
      <c r="H54" s="138">
        <v>1</v>
      </c>
      <c r="I54" s="282" t="str">
        <f t="shared" si="7"/>
        <v/>
      </c>
      <c r="J54" s="275"/>
      <c r="K54" s="276">
        <v>1</v>
      </c>
      <c r="L54" s="276" t="str">
        <f t="shared" si="5"/>
        <v/>
      </c>
      <c r="M54" s="280"/>
      <c r="N54" s="138">
        <v>1</v>
      </c>
      <c r="O54" s="69" t="str">
        <f t="shared" si="6"/>
        <v/>
      </c>
      <c r="P54" s="275"/>
      <c r="Q54" s="276">
        <v>1</v>
      </c>
      <c r="R54" s="276" t="str">
        <f t="shared" si="4"/>
        <v/>
      </c>
      <c r="S54" s="288"/>
      <c r="T54" s="3"/>
      <c r="U54" s="3"/>
    </row>
    <row r="55" spans="1:21" ht="32.25" customHeight="1" x14ac:dyDescent="0.25">
      <c r="A55" s="81">
        <v>44</v>
      </c>
      <c r="B55" s="280">
        <v>43</v>
      </c>
      <c r="C55" s="287"/>
      <c r="D55" s="284"/>
      <c r="E55" s="285"/>
      <c r="F55" s="286"/>
      <c r="G55" s="280"/>
      <c r="H55" s="138">
        <v>1</v>
      </c>
      <c r="I55" s="282" t="str">
        <f t="shared" si="7"/>
        <v/>
      </c>
      <c r="J55" s="275"/>
      <c r="K55" s="276">
        <v>1</v>
      </c>
      <c r="L55" s="276" t="str">
        <f t="shared" si="5"/>
        <v/>
      </c>
      <c r="M55" s="280"/>
      <c r="N55" s="138">
        <v>1</v>
      </c>
      <c r="O55" s="69" t="str">
        <f t="shared" si="6"/>
        <v/>
      </c>
      <c r="P55" s="275"/>
      <c r="Q55" s="276">
        <v>1</v>
      </c>
      <c r="R55" s="276" t="str">
        <f t="shared" si="4"/>
        <v/>
      </c>
      <c r="S55" s="288"/>
      <c r="T55" s="3"/>
      <c r="U55" s="3"/>
    </row>
    <row r="56" spans="1:21" ht="32.25" customHeight="1" x14ac:dyDescent="0.25">
      <c r="A56" s="81">
        <v>45</v>
      </c>
      <c r="B56" s="280">
        <v>44</v>
      </c>
      <c r="C56" s="287"/>
      <c r="D56" s="284"/>
      <c r="E56" s="285"/>
      <c r="F56" s="286"/>
      <c r="G56" s="280"/>
      <c r="H56" s="138">
        <v>1</v>
      </c>
      <c r="I56" s="282" t="str">
        <f t="shared" si="7"/>
        <v/>
      </c>
      <c r="J56" s="275"/>
      <c r="K56" s="276">
        <v>1</v>
      </c>
      <c r="L56" s="276" t="str">
        <f t="shared" si="5"/>
        <v/>
      </c>
      <c r="M56" s="280"/>
      <c r="N56" s="138">
        <v>1</v>
      </c>
      <c r="O56" s="69" t="str">
        <f t="shared" si="6"/>
        <v/>
      </c>
      <c r="P56" s="275"/>
      <c r="Q56" s="276">
        <v>1</v>
      </c>
      <c r="R56" s="276" t="str">
        <f t="shared" si="4"/>
        <v/>
      </c>
      <c r="S56" s="288"/>
      <c r="T56" s="3"/>
      <c r="U56" s="3"/>
    </row>
    <row r="57" spans="1:21" ht="32.25" customHeight="1" x14ac:dyDescent="0.25">
      <c r="A57" s="81">
        <v>46</v>
      </c>
      <c r="B57" s="280">
        <v>45</v>
      </c>
      <c r="C57" s="287"/>
      <c r="D57" s="284"/>
      <c r="E57" s="285"/>
      <c r="F57" s="286"/>
      <c r="G57" s="280"/>
      <c r="H57" s="138">
        <v>1</v>
      </c>
      <c r="I57" s="282" t="str">
        <f t="shared" si="7"/>
        <v/>
      </c>
      <c r="J57" s="275"/>
      <c r="K57" s="276">
        <v>1</v>
      </c>
      <c r="L57" s="276" t="str">
        <f t="shared" si="5"/>
        <v/>
      </c>
      <c r="M57" s="280"/>
      <c r="N57" s="138">
        <v>1</v>
      </c>
      <c r="O57" s="69" t="str">
        <f t="shared" si="6"/>
        <v/>
      </c>
      <c r="P57" s="275"/>
      <c r="Q57" s="276">
        <v>1</v>
      </c>
      <c r="R57" s="276" t="str">
        <f t="shared" si="4"/>
        <v/>
      </c>
      <c r="S57" s="288"/>
      <c r="T57" s="3"/>
      <c r="U57" s="3"/>
    </row>
    <row r="58" spans="1:21" ht="32.25" customHeight="1" x14ac:dyDescent="0.25">
      <c r="A58" s="81">
        <v>47</v>
      </c>
      <c r="B58" s="280">
        <v>46</v>
      </c>
      <c r="C58" s="287"/>
      <c r="D58" s="284"/>
      <c r="E58" s="285"/>
      <c r="F58" s="286"/>
      <c r="G58" s="280"/>
      <c r="H58" s="138">
        <v>1</v>
      </c>
      <c r="I58" s="282" t="str">
        <f t="shared" si="7"/>
        <v/>
      </c>
      <c r="J58" s="275"/>
      <c r="K58" s="276">
        <v>1</v>
      </c>
      <c r="L58" s="276" t="str">
        <f t="shared" si="5"/>
        <v/>
      </c>
      <c r="M58" s="280"/>
      <c r="N58" s="138">
        <v>1</v>
      </c>
      <c r="O58" s="69" t="str">
        <f t="shared" si="6"/>
        <v/>
      </c>
      <c r="P58" s="275"/>
      <c r="Q58" s="276">
        <v>1</v>
      </c>
      <c r="R58" s="276" t="str">
        <f t="shared" si="4"/>
        <v/>
      </c>
      <c r="S58" s="288"/>
      <c r="T58" s="3"/>
      <c r="U58" s="3"/>
    </row>
    <row r="59" spans="1:21" ht="32.25" customHeight="1" x14ac:dyDescent="0.25">
      <c r="A59" s="81">
        <v>48</v>
      </c>
      <c r="B59" s="280">
        <v>47</v>
      </c>
      <c r="C59" s="287"/>
      <c r="D59" s="284"/>
      <c r="E59" s="285"/>
      <c r="F59" s="286"/>
      <c r="G59" s="280"/>
      <c r="H59" s="138">
        <v>1</v>
      </c>
      <c r="I59" s="282" t="str">
        <f t="shared" si="7"/>
        <v/>
      </c>
      <c r="J59" s="275"/>
      <c r="K59" s="276">
        <v>1</v>
      </c>
      <c r="L59" s="276" t="str">
        <f t="shared" si="5"/>
        <v/>
      </c>
      <c r="M59" s="280"/>
      <c r="N59" s="138">
        <v>1</v>
      </c>
      <c r="O59" s="69" t="str">
        <f t="shared" si="6"/>
        <v/>
      </c>
      <c r="P59" s="275"/>
      <c r="Q59" s="276">
        <v>1</v>
      </c>
      <c r="R59" s="276" t="str">
        <f t="shared" si="4"/>
        <v/>
      </c>
      <c r="S59" s="288"/>
      <c r="T59" s="3"/>
      <c r="U59" s="3"/>
    </row>
    <row r="60" spans="1:21" ht="32.25" customHeight="1" x14ac:dyDescent="0.25">
      <c r="A60" s="81">
        <v>49</v>
      </c>
      <c r="B60" s="280">
        <v>48</v>
      </c>
      <c r="C60" s="287"/>
      <c r="D60" s="284"/>
      <c r="E60" s="285"/>
      <c r="F60" s="286"/>
      <c r="G60" s="280"/>
      <c r="H60" s="138">
        <v>1</v>
      </c>
      <c r="I60" s="282" t="str">
        <f t="shared" si="7"/>
        <v/>
      </c>
      <c r="J60" s="275"/>
      <c r="K60" s="276">
        <v>1</v>
      </c>
      <c r="L60" s="276" t="str">
        <f t="shared" si="5"/>
        <v/>
      </c>
      <c r="M60" s="280"/>
      <c r="N60" s="138">
        <v>1</v>
      </c>
      <c r="O60" s="69" t="str">
        <f t="shared" si="6"/>
        <v/>
      </c>
      <c r="P60" s="275"/>
      <c r="Q60" s="276">
        <v>1</v>
      </c>
      <c r="R60" s="276" t="str">
        <f t="shared" si="4"/>
        <v/>
      </c>
      <c r="S60" s="288"/>
      <c r="T60" s="3"/>
      <c r="U60" s="3"/>
    </row>
    <row r="61" spans="1:21" ht="32.25" customHeight="1" x14ac:dyDescent="0.25">
      <c r="A61" s="81">
        <v>50</v>
      </c>
      <c r="B61" s="289">
        <v>49</v>
      </c>
      <c r="C61" s="290"/>
      <c r="D61" s="291"/>
      <c r="E61" s="292"/>
      <c r="F61" s="293"/>
      <c r="G61" s="289"/>
      <c r="H61" s="294">
        <v>1</v>
      </c>
      <c r="I61" s="295" t="str">
        <f t="shared" si="7"/>
        <v/>
      </c>
      <c r="J61" s="296"/>
      <c r="K61" s="297">
        <v>1</v>
      </c>
      <c r="L61" s="297" t="str">
        <f t="shared" si="5"/>
        <v/>
      </c>
      <c r="M61" s="289"/>
      <c r="N61" s="294">
        <v>1</v>
      </c>
      <c r="O61" s="295" t="str">
        <f t="shared" si="6"/>
        <v/>
      </c>
      <c r="P61" s="296"/>
      <c r="Q61" s="297">
        <v>1</v>
      </c>
      <c r="R61" s="297" t="str">
        <f t="shared" si="4"/>
        <v/>
      </c>
      <c r="S61" s="298"/>
      <c r="T61" s="3"/>
      <c r="U61" s="3"/>
    </row>
    <row r="62" spans="1:21" ht="30.75" customHeight="1" thickBot="1" x14ac:dyDescent="0.3">
      <c r="B62" s="299">
        <v>50</v>
      </c>
      <c r="C62" s="300"/>
      <c r="D62" s="301"/>
      <c r="E62" s="302"/>
      <c r="F62" s="303"/>
      <c r="G62" s="299"/>
      <c r="H62" s="304">
        <v>1</v>
      </c>
      <c r="I62" s="305" t="str">
        <f t="shared" si="7"/>
        <v/>
      </c>
      <c r="J62" s="306"/>
      <c r="K62" s="307">
        <v>1</v>
      </c>
      <c r="L62" s="307" t="str">
        <f>IF(K62=1,"",INDEX(Cups,K62))</f>
        <v/>
      </c>
      <c r="M62" s="299"/>
      <c r="N62" s="304">
        <v>1</v>
      </c>
      <c r="O62" s="305" t="str">
        <f t="shared" si="6"/>
        <v/>
      </c>
      <c r="P62" s="306"/>
      <c r="Q62" s="307">
        <v>1</v>
      </c>
      <c r="R62" s="307" t="str">
        <f t="shared" si="4"/>
        <v/>
      </c>
      <c r="S62" s="308"/>
    </row>
  </sheetData>
  <sheetProtection algorithmName="SHA-512" hashValue="pEzK+jOkQaVVp5QfT7he1ECe3Ltp4Bmx/JRe35kV7jD2jtg8oKFoAP0XzNpKlCtlhAPVDX1ajq4J317OCaHP9g==" saltValue="phT7fPYioJ42vM3zmExOXQ==" spinCount="100000" sheet="1" formatCells="0" formatColumns="0" formatRows="0" selectLockedCells="1"/>
  <mergeCells count="31">
    <mergeCell ref="N9:N10"/>
    <mergeCell ref="V17:V18"/>
    <mergeCell ref="Y17:Y18"/>
    <mergeCell ref="O9:O10"/>
    <mergeCell ref="P9:P10"/>
    <mergeCell ref="S9:S10"/>
    <mergeCell ref="Y11:Y13"/>
    <mergeCell ref="V14:Y14"/>
    <mergeCell ref="V15:V16"/>
    <mergeCell ref="Y15:Y16"/>
    <mergeCell ref="V4:Y4"/>
    <mergeCell ref="C6:D6"/>
    <mergeCell ref="E6:F6"/>
    <mergeCell ref="G6:S6"/>
    <mergeCell ref="V6:V13"/>
    <mergeCell ref="B7:C7"/>
    <mergeCell ref="B8:C10"/>
    <mergeCell ref="D8:F8"/>
    <mergeCell ref="G8:P8"/>
    <mergeCell ref="D9:D10"/>
    <mergeCell ref="B4:S4"/>
    <mergeCell ref="E9:E10"/>
    <mergeCell ref="F9:F10"/>
    <mergeCell ref="G9:G10"/>
    <mergeCell ref="J9:J10"/>
    <mergeCell ref="M9:M10"/>
    <mergeCell ref="A1:S1"/>
    <mergeCell ref="B2:E2"/>
    <mergeCell ref="F2:S2"/>
    <mergeCell ref="B3:E3"/>
    <mergeCell ref="F3:S3"/>
  </mergeCells>
  <dataValidations count="3">
    <dataValidation type="decimal" allowBlank="1" showInputMessage="1" showErrorMessage="1" errorTitle="Entry includes text" error="Only enter the number of ounces, do not include &quot;ounces&quot; or &quot;oz&quot;." sqref="D13:F62" xr:uid="{00000000-0002-0000-0300-000000000000}">
      <formula1>0</formula1>
      <formula2>1000</formula2>
    </dataValidation>
    <dataValidation type="decimal" allowBlank="1" showInputMessage="1" showErrorMessage="1" errorTitle="Entry includes text" error="Only enter the number of ounces, do not inlcude &quot;ounces&quot; or &quot;oz&quot;." sqref="D11:F12" xr:uid="{00000000-0002-0000-0300-000001000000}">
      <formula1>0</formula1>
      <formula2>1000</formula2>
    </dataValidation>
    <dataValidation type="decimal" errorStyle="warning" allowBlank="1" showInputMessage="1" showErrorMessage="1" errorTitle="Possible data entry error" error="The number of cups of milk entered appears high. " sqref="S11:S62" xr:uid="{00000000-0002-0000-0300-000002000000}">
      <formula1>0</formula1>
      <formula2>2</formula2>
    </dataValidation>
  </dataValidations>
  <hyperlinks>
    <hyperlink ref="G6:S6" location="'Weekly Report'!A1" display="Click here to the Weekly Report" xr:uid="{00000000-0004-0000-0300-000000000000}"/>
    <hyperlink ref="E6:F6" location="'Breakfast Worksheet Instruction'!A1" display="Click here to go the Instructions" xr:uid="{00000000-0004-0000-0300-000001000000}"/>
    <hyperlink ref="C6:D6" r:id="rId1" display="Click here to go the Food Buying Guide Calculator" xr:uid="{00000000-0004-0000-0300-000002000000}"/>
  </hyperlinks>
  <pageMargins left="0.7" right="0.7" top="0.75" bottom="0.75" header="0.3" footer="0.3"/>
  <pageSetup scale="50" orientation="landscape" horizontalDpi="1200" verticalDpi="1200" r:id="rId2"/>
  <headerFooter>
    <oddHeader>&amp;L&amp;G</oddHeader>
    <oddFooter>&amp;L&amp;P</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32769" r:id="rId6" name="Drop Down 1">
              <controlPr defaultSize="0" autoLine="0" autoPict="0">
                <anchor moveWithCells="1">
                  <from>
                    <xdr:col>6</xdr:col>
                    <xdr:colOff>200025</xdr:colOff>
                    <xdr:row>10</xdr:row>
                    <xdr:rowOff>114300</xdr:rowOff>
                  </from>
                  <to>
                    <xdr:col>6</xdr:col>
                    <xdr:colOff>1143000</xdr:colOff>
                    <xdr:row>10</xdr:row>
                    <xdr:rowOff>314325</xdr:rowOff>
                  </to>
                </anchor>
              </controlPr>
            </control>
          </mc:Choice>
        </mc:AlternateContent>
        <mc:AlternateContent xmlns:mc="http://schemas.openxmlformats.org/markup-compatibility/2006">
          <mc:Choice Requires="x14">
            <control shapeId="32770" r:id="rId7" name="Drop Down 2">
              <controlPr defaultSize="0" autoLine="0" autoPict="0">
                <anchor moveWithCells="1">
                  <from>
                    <xdr:col>6</xdr:col>
                    <xdr:colOff>200025</xdr:colOff>
                    <xdr:row>12</xdr:row>
                    <xdr:rowOff>114300</xdr:rowOff>
                  </from>
                  <to>
                    <xdr:col>6</xdr:col>
                    <xdr:colOff>1143000</xdr:colOff>
                    <xdr:row>12</xdr:row>
                    <xdr:rowOff>314325</xdr:rowOff>
                  </to>
                </anchor>
              </controlPr>
            </control>
          </mc:Choice>
        </mc:AlternateContent>
        <mc:AlternateContent xmlns:mc="http://schemas.openxmlformats.org/markup-compatibility/2006">
          <mc:Choice Requires="x14">
            <control shapeId="32771" r:id="rId8" name="Drop Down 3">
              <controlPr defaultSize="0" autoLine="0" autoPict="0">
                <anchor moveWithCells="1">
                  <from>
                    <xdr:col>6</xdr:col>
                    <xdr:colOff>200025</xdr:colOff>
                    <xdr:row>13</xdr:row>
                    <xdr:rowOff>114300</xdr:rowOff>
                  </from>
                  <to>
                    <xdr:col>6</xdr:col>
                    <xdr:colOff>1143000</xdr:colOff>
                    <xdr:row>13</xdr:row>
                    <xdr:rowOff>314325</xdr:rowOff>
                  </to>
                </anchor>
              </controlPr>
            </control>
          </mc:Choice>
        </mc:AlternateContent>
        <mc:AlternateContent xmlns:mc="http://schemas.openxmlformats.org/markup-compatibility/2006">
          <mc:Choice Requires="x14">
            <control shapeId="32772" r:id="rId9" name="Drop Down 4">
              <controlPr defaultSize="0" autoLine="0" autoPict="0">
                <anchor moveWithCells="1">
                  <from>
                    <xdr:col>6</xdr:col>
                    <xdr:colOff>200025</xdr:colOff>
                    <xdr:row>14</xdr:row>
                    <xdr:rowOff>114300</xdr:rowOff>
                  </from>
                  <to>
                    <xdr:col>6</xdr:col>
                    <xdr:colOff>1143000</xdr:colOff>
                    <xdr:row>14</xdr:row>
                    <xdr:rowOff>314325</xdr:rowOff>
                  </to>
                </anchor>
              </controlPr>
            </control>
          </mc:Choice>
        </mc:AlternateContent>
        <mc:AlternateContent xmlns:mc="http://schemas.openxmlformats.org/markup-compatibility/2006">
          <mc:Choice Requires="x14">
            <control shapeId="32773" r:id="rId10" name="Drop Down 5">
              <controlPr defaultSize="0" autoLine="0" autoPict="0">
                <anchor moveWithCells="1">
                  <from>
                    <xdr:col>6</xdr:col>
                    <xdr:colOff>200025</xdr:colOff>
                    <xdr:row>15</xdr:row>
                    <xdr:rowOff>114300</xdr:rowOff>
                  </from>
                  <to>
                    <xdr:col>6</xdr:col>
                    <xdr:colOff>1143000</xdr:colOff>
                    <xdr:row>15</xdr:row>
                    <xdr:rowOff>314325</xdr:rowOff>
                  </to>
                </anchor>
              </controlPr>
            </control>
          </mc:Choice>
        </mc:AlternateContent>
        <mc:AlternateContent xmlns:mc="http://schemas.openxmlformats.org/markup-compatibility/2006">
          <mc:Choice Requires="x14">
            <control shapeId="32774" r:id="rId11" name="Drop Down 6">
              <controlPr defaultSize="0" autoLine="0" autoPict="0">
                <anchor moveWithCells="1">
                  <from>
                    <xdr:col>6</xdr:col>
                    <xdr:colOff>200025</xdr:colOff>
                    <xdr:row>16</xdr:row>
                    <xdr:rowOff>114300</xdr:rowOff>
                  </from>
                  <to>
                    <xdr:col>6</xdr:col>
                    <xdr:colOff>1143000</xdr:colOff>
                    <xdr:row>16</xdr:row>
                    <xdr:rowOff>314325</xdr:rowOff>
                  </to>
                </anchor>
              </controlPr>
            </control>
          </mc:Choice>
        </mc:AlternateContent>
        <mc:AlternateContent xmlns:mc="http://schemas.openxmlformats.org/markup-compatibility/2006">
          <mc:Choice Requires="x14">
            <control shapeId="32775" r:id="rId12" name="Drop Down 7">
              <controlPr defaultSize="0" autoLine="0" autoPict="0">
                <anchor moveWithCells="1">
                  <from>
                    <xdr:col>6</xdr:col>
                    <xdr:colOff>200025</xdr:colOff>
                    <xdr:row>17</xdr:row>
                    <xdr:rowOff>114300</xdr:rowOff>
                  </from>
                  <to>
                    <xdr:col>6</xdr:col>
                    <xdr:colOff>1143000</xdr:colOff>
                    <xdr:row>17</xdr:row>
                    <xdr:rowOff>314325</xdr:rowOff>
                  </to>
                </anchor>
              </controlPr>
            </control>
          </mc:Choice>
        </mc:AlternateContent>
        <mc:AlternateContent xmlns:mc="http://schemas.openxmlformats.org/markup-compatibility/2006">
          <mc:Choice Requires="x14">
            <control shapeId="32776" r:id="rId13" name="Drop Down 8">
              <controlPr defaultSize="0" autoLine="0" autoPict="0">
                <anchor moveWithCells="1">
                  <from>
                    <xdr:col>6</xdr:col>
                    <xdr:colOff>200025</xdr:colOff>
                    <xdr:row>18</xdr:row>
                    <xdr:rowOff>114300</xdr:rowOff>
                  </from>
                  <to>
                    <xdr:col>6</xdr:col>
                    <xdr:colOff>1143000</xdr:colOff>
                    <xdr:row>18</xdr:row>
                    <xdr:rowOff>314325</xdr:rowOff>
                  </to>
                </anchor>
              </controlPr>
            </control>
          </mc:Choice>
        </mc:AlternateContent>
        <mc:AlternateContent xmlns:mc="http://schemas.openxmlformats.org/markup-compatibility/2006">
          <mc:Choice Requires="x14">
            <control shapeId="32777" r:id="rId14" name="Drop Down 9">
              <controlPr defaultSize="0" autoLine="0" autoPict="0">
                <anchor moveWithCells="1">
                  <from>
                    <xdr:col>6</xdr:col>
                    <xdr:colOff>200025</xdr:colOff>
                    <xdr:row>19</xdr:row>
                    <xdr:rowOff>114300</xdr:rowOff>
                  </from>
                  <to>
                    <xdr:col>6</xdr:col>
                    <xdr:colOff>1143000</xdr:colOff>
                    <xdr:row>19</xdr:row>
                    <xdr:rowOff>314325</xdr:rowOff>
                  </to>
                </anchor>
              </controlPr>
            </control>
          </mc:Choice>
        </mc:AlternateContent>
        <mc:AlternateContent xmlns:mc="http://schemas.openxmlformats.org/markup-compatibility/2006">
          <mc:Choice Requires="x14">
            <control shapeId="32778" r:id="rId15" name="Drop Down 10">
              <controlPr defaultSize="0" autoLine="0" autoPict="0">
                <anchor moveWithCells="1">
                  <from>
                    <xdr:col>6</xdr:col>
                    <xdr:colOff>200025</xdr:colOff>
                    <xdr:row>20</xdr:row>
                    <xdr:rowOff>114300</xdr:rowOff>
                  </from>
                  <to>
                    <xdr:col>6</xdr:col>
                    <xdr:colOff>1143000</xdr:colOff>
                    <xdr:row>20</xdr:row>
                    <xdr:rowOff>314325</xdr:rowOff>
                  </to>
                </anchor>
              </controlPr>
            </control>
          </mc:Choice>
        </mc:AlternateContent>
        <mc:AlternateContent xmlns:mc="http://schemas.openxmlformats.org/markup-compatibility/2006">
          <mc:Choice Requires="x14">
            <control shapeId="32779" r:id="rId16" name="Drop Down 11">
              <controlPr defaultSize="0" autoLine="0" autoPict="0">
                <anchor moveWithCells="1">
                  <from>
                    <xdr:col>6</xdr:col>
                    <xdr:colOff>200025</xdr:colOff>
                    <xdr:row>21</xdr:row>
                    <xdr:rowOff>114300</xdr:rowOff>
                  </from>
                  <to>
                    <xdr:col>6</xdr:col>
                    <xdr:colOff>1143000</xdr:colOff>
                    <xdr:row>21</xdr:row>
                    <xdr:rowOff>314325</xdr:rowOff>
                  </to>
                </anchor>
              </controlPr>
            </control>
          </mc:Choice>
        </mc:AlternateContent>
        <mc:AlternateContent xmlns:mc="http://schemas.openxmlformats.org/markup-compatibility/2006">
          <mc:Choice Requires="x14">
            <control shapeId="32780" r:id="rId17" name="Drop Down 12">
              <controlPr defaultSize="0" autoLine="0" autoPict="0">
                <anchor moveWithCells="1">
                  <from>
                    <xdr:col>6</xdr:col>
                    <xdr:colOff>200025</xdr:colOff>
                    <xdr:row>22</xdr:row>
                    <xdr:rowOff>114300</xdr:rowOff>
                  </from>
                  <to>
                    <xdr:col>6</xdr:col>
                    <xdr:colOff>1143000</xdr:colOff>
                    <xdr:row>22</xdr:row>
                    <xdr:rowOff>314325</xdr:rowOff>
                  </to>
                </anchor>
              </controlPr>
            </control>
          </mc:Choice>
        </mc:AlternateContent>
        <mc:AlternateContent xmlns:mc="http://schemas.openxmlformats.org/markup-compatibility/2006">
          <mc:Choice Requires="x14">
            <control shapeId="32781" r:id="rId18" name="Drop Down 13">
              <controlPr defaultSize="0" autoLine="0" autoPict="0">
                <anchor moveWithCells="1">
                  <from>
                    <xdr:col>6</xdr:col>
                    <xdr:colOff>200025</xdr:colOff>
                    <xdr:row>23</xdr:row>
                    <xdr:rowOff>114300</xdr:rowOff>
                  </from>
                  <to>
                    <xdr:col>6</xdr:col>
                    <xdr:colOff>1143000</xdr:colOff>
                    <xdr:row>23</xdr:row>
                    <xdr:rowOff>314325</xdr:rowOff>
                  </to>
                </anchor>
              </controlPr>
            </control>
          </mc:Choice>
        </mc:AlternateContent>
        <mc:AlternateContent xmlns:mc="http://schemas.openxmlformats.org/markup-compatibility/2006">
          <mc:Choice Requires="x14">
            <control shapeId="32782" r:id="rId19" name="Drop Down 14">
              <controlPr defaultSize="0" autoLine="0" autoPict="0">
                <anchor moveWithCells="1">
                  <from>
                    <xdr:col>6</xdr:col>
                    <xdr:colOff>200025</xdr:colOff>
                    <xdr:row>24</xdr:row>
                    <xdr:rowOff>114300</xdr:rowOff>
                  </from>
                  <to>
                    <xdr:col>6</xdr:col>
                    <xdr:colOff>1143000</xdr:colOff>
                    <xdr:row>24</xdr:row>
                    <xdr:rowOff>314325</xdr:rowOff>
                  </to>
                </anchor>
              </controlPr>
            </control>
          </mc:Choice>
        </mc:AlternateContent>
        <mc:AlternateContent xmlns:mc="http://schemas.openxmlformats.org/markup-compatibility/2006">
          <mc:Choice Requires="x14">
            <control shapeId="32783" r:id="rId20" name="Drop Down 15">
              <controlPr defaultSize="0" autoLine="0" autoPict="0">
                <anchor moveWithCells="1">
                  <from>
                    <xdr:col>6</xdr:col>
                    <xdr:colOff>200025</xdr:colOff>
                    <xdr:row>25</xdr:row>
                    <xdr:rowOff>114300</xdr:rowOff>
                  </from>
                  <to>
                    <xdr:col>6</xdr:col>
                    <xdr:colOff>1143000</xdr:colOff>
                    <xdr:row>25</xdr:row>
                    <xdr:rowOff>314325</xdr:rowOff>
                  </to>
                </anchor>
              </controlPr>
            </control>
          </mc:Choice>
        </mc:AlternateContent>
        <mc:AlternateContent xmlns:mc="http://schemas.openxmlformats.org/markup-compatibility/2006">
          <mc:Choice Requires="x14">
            <control shapeId="32784" r:id="rId21" name="Drop Down 16">
              <controlPr defaultSize="0" autoLine="0" autoPict="0">
                <anchor moveWithCells="1">
                  <from>
                    <xdr:col>6</xdr:col>
                    <xdr:colOff>200025</xdr:colOff>
                    <xdr:row>26</xdr:row>
                    <xdr:rowOff>114300</xdr:rowOff>
                  </from>
                  <to>
                    <xdr:col>6</xdr:col>
                    <xdr:colOff>1143000</xdr:colOff>
                    <xdr:row>26</xdr:row>
                    <xdr:rowOff>314325</xdr:rowOff>
                  </to>
                </anchor>
              </controlPr>
            </control>
          </mc:Choice>
        </mc:AlternateContent>
        <mc:AlternateContent xmlns:mc="http://schemas.openxmlformats.org/markup-compatibility/2006">
          <mc:Choice Requires="x14">
            <control shapeId="32785" r:id="rId22" name="Drop Down 17">
              <controlPr defaultSize="0" autoLine="0" autoPict="0">
                <anchor moveWithCells="1">
                  <from>
                    <xdr:col>6</xdr:col>
                    <xdr:colOff>200025</xdr:colOff>
                    <xdr:row>27</xdr:row>
                    <xdr:rowOff>114300</xdr:rowOff>
                  </from>
                  <to>
                    <xdr:col>6</xdr:col>
                    <xdr:colOff>1143000</xdr:colOff>
                    <xdr:row>27</xdr:row>
                    <xdr:rowOff>314325</xdr:rowOff>
                  </to>
                </anchor>
              </controlPr>
            </control>
          </mc:Choice>
        </mc:AlternateContent>
        <mc:AlternateContent xmlns:mc="http://schemas.openxmlformats.org/markup-compatibility/2006">
          <mc:Choice Requires="x14">
            <control shapeId="32786" r:id="rId23" name="Drop Down 18">
              <controlPr defaultSize="0" autoLine="0" autoPict="0">
                <anchor moveWithCells="1">
                  <from>
                    <xdr:col>6</xdr:col>
                    <xdr:colOff>200025</xdr:colOff>
                    <xdr:row>28</xdr:row>
                    <xdr:rowOff>114300</xdr:rowOff>
                  </from>
                  <to>
                    <xdr:col>6</xdr:col>
                    <xdr:colOff>1143000</xdr:colOff>
                    <xdr:row>28</xdr:row>
                    <xdr:rowOff>314325</xdr:rowOff>
                  </to>
                </anchor>
              </controlPr>
            </control>
          </mc:Choice>
        </mc:AlternateContent>
        <mc:AlternateContent xmlns:mc="http://schemas.openxmlformats.org/markup-compatibility/2006">
          <mc:Choice Requires="x14">
            <control shapeId="32787" r:id="rId24" name="Drop Down 19">
              <controlPr defaultSize="0" autoLine="0" autoPict="0">
                <anchor moveWithCells="1">
                  <from>
                    <xdr:col>6</xdr:col>
                    <xdr:colOff>200025</xdr:colOff>
                    <xdr:row>29</xdr:row>
                    <xdr:rowOff>114300</xdr:rowOff>
                  </from>
                  <to>
                    <xdr:col>6</xdr:col>
                    <xdr:colOff>1143000</xdr:colOff>
                    <xdr:row>29</xdr:row>
                    <xdr:rowOff>314325</xdr:rowOff>
                  </to>
                </anchor>
              </controlPr>
            </control>
          </mc:Choice>
        </mc:AlternateContent>
        <mc:AlternateContent xmlns:mc="http://schemas.openxmlformats.org/markup-compatibility/2006">
          <mc:Choice Requires="x14">
            <control shapeId="32788" r:id="rId25" name="Drop Down 20">
              <controlPr defaultSize="0" autoLine="0" autoPict="0">
                <anchor moveWithCells="1">
                  <from>
                    <xdr:col>6</xdr:col>
                    <xdr:colOff>200025</xdr:colOff>
                    <xdr:row>30</xdr:row>
                    <xdr:rowOff>114300</xdr:rowOff>
                  </from>
                  <to>
                    <xdr:col>6</xdr:col>
                    <xdr:colOff>1143000</xdr:colOff>
                    <xdr:row>30</xdr:row>
                    <xdr:rowOff>314325</xdr:rowOff>
                  </to>
                </anchor>
              </controlPr>
            </control>
          </mc:Choice>
        </mc:AlternateContent>
        <mc:AlternateContent xmlns:mc="http://schemas.openxmlformats.org/markup-compatibility/2006">
          <mc:Choice Requires="x14">
            <control shapeId="32789" r:id="rId26" name="Drop Down 21">
              <controlPr defaultSize="0" autoLine="0" autoPict="0">
                <anchor moveWithCells="1">
                  <from>
                    <xdr:col>6</xdr:col>
                    <xdr:colOff>200025</xdr:colOff>
                    <xdr:row>31</xdr:row>
                    <xdr:rowOff>114300</xdr:rowOff>
                  </from>
                  <to>
                    <xdr:col>6</xdr:col>
                    <xdr:colOff>1143000</xdr:colOff>
                    <xdr:row>31</xdr:row>
                    <xdr:rowOff>314325</xdr:rowOff>
                  </to>
                </anchor>
              </controlPr>
            </control>
          </mc:Choice>
        </mc:AlternateContent>
        <mc:AlternateContent xmlns:mc="http://schemas.openxmlformats.org/markup-compatibility/2006">
          <mc:Choice Requires="x14">
            <control shapeId="32790" r:id="rId27" name="Drop Down 22">
              <controlPr defaultSize="0" autoLine="0" autoPict="0">
                <anchor moveWithCells="1">
                  <from>
                    <xdr:col>6</xdr:col>
                    <xdr:colOff>200025</xdr:colOff>
                    <xdr:row>32</xdr:row>
                    <xdr:rowOff>114300</xdr:rowOff>
                  </from>
                  <to>
                    <xdr:col>6</xdr:col>
                    <xdr:colOff>1143000</xdr:colOff>
                    <xdr:row>32</xdr:row>
                    <xdr:rowOff>314325</xdr:rowOff>
                  </to>
                </anchor>
              </controlPr>
            </control>
          </mc:Choice>
        </mc:AlternateContent>
        <mc:AlternateContent xmlns:mc="http://schemas.openxmlformats.org/markup-compatibility/2006">
          <mc:Choice Requires="x14">
            <control shapeId="32791" r:id="rId28" name="Drop Down 23">
              <controlPr defaultSize="0" autoLine="0" autoPict="0">
                <anchor moveWithCells="1">
                  <from>
                    <xdr:col>6</xdr:col>
                    <xdr:colOff>200025</xdr:colOff>
                    <xdr:row>33</xdr:row>
                    <xdr:rowOff>114300</xdr:rowOff>
                  </from>
                  <to>
                    <xdr:col>6</xdr:col>
                    <xdr:colOff>1143000</xdr:colOff>
                    <xdr:row>33</xdr:row>
                    <xdr:rowOff>314325</xdr:rowOff>
                  </to>
                </anchor>
              </controlPr>
            </control>
          </mc:Choice>
        </mc:AlternateContent>
        <mc:AlternateContent xmlns:mc="http://schemas.openxmlformats.org/markup-compatibility/2006">
          <mc:Choice Requires="x14">
            <control shapeId="32792" r:id="rId29" name="Drop Down 24">
              <controlPr defaultSize="0" autoLine="0" autoPict="0">
                <anchor moveWithCells="1">
                  <from>
                    <xdr:col>6</xdr:col>
                    <xdr:colOff>200025</xdr:colOff>
                    <xdr:row>34</xdr:row>
                    <xdr:rowOff>114300</xdr:rowOff>
                  </from>
                  <to>
                    <xdr:col>6</xdr:col>
                    <xdr:colOff>1143000</xdr:colOff>
                    <xdr:row>34</xdr:row>
                    <xdr:rowOff>314325</xdr:rowOff>
                  </to>
                </anchor>
              </controlPr>
            </control>
          </mc:Choice>
        </mc:AlternateContent>
        <mc:AlternateContent xmlns:mc="http://schemas.openxmlformats.org/markup-compatibility/2006">
          <mc:Choice Requires="x14">
            <control shapeId="32793" r:id="rId30" name="Drop Down 25">
              <controlPr defaultSize="0" autoLine="0" autoPict="0">
                <anchor moveWithCells="1">
                  <from>
                    <xdr:col>6</xdr:col>
                    <xdr:colOff>200025</xdr:colOff>
                    <xdr:row>35</xdr:row>
                    <xdr:rowOff>114300</xdr:rowOff>
                  </from>
                  <to>
                    <xdr:col>6</xdr:col>
                    <xdr:colOff>1143000</xdr:colOff>
                    <xdr:row>35</xdr:row>
                    <xdr:rowOff>314325</xdr:rowOff>
                  </to>
                </anchor>
              </controlPr>
            </control>
          </mc:Choice>
        </mc:AlternateContent>
        <mc:AlternateContent xmlns:mc="http://schemas.openxmlformats.org/markup-compatibility/2006">
          <mc:Choice Requires="x14">
            <control shapeId="32794" r:id="rId31" name="Drop Down 26">
              <controlPr defaultSize="0" autoLine="0" autoPict="0">
                <anchor moveWithCells="1">
                  <from>
                    <xdr:col>6</xdr:col>
                    <xdr:colOff>200025</xdr:colOff>
                    <xdr:row>36</xdr:row>
                    <xdr:rowOff>114300</xdr:rowOff>
                  </from>
                  <to>
                    <xdr:col>6</xdr:col>
                    <xdr:colOff>1143000</xdr:colOff>
                    <xdr:row>36</xdr:row>
                    <xdr:rowOff>314325</xdr:rowOff>
                  </to>
                </anchor>
              </controlPr>
            </control>
          </mc:Choice>
        </mc:AlternateContent>
        <mc:AlternateContent xmlns:mc="http://schemas.openxmlformats.org/markup-compatibility/2006">
          <mc:Choice Requires="x14">
            <control shapeId="32795" r:id="rId32" name="Drop Down 27">
              <controlPr defaultSize="0" autoLine="0" autoPict="0">
                <anchor moveWithCells="1">
                  <from>
                    <xdr:col>6</xdr:col>
                    <xdr:colOff>200025</xdr:colOff>
                    <xdr:row>37</xdr:row>
                    <xdr:rowOff>114300</xdr:rowOff>
                  </from>
                  <to>
                    <xdr:col>6</xdr:col>
                    <xdr:colOff>1143000</xdr:colOff>
                    <xdr:row>37</xdr:row>
                    <xdr:rowOff>314325</xdr:rowOff>
                  </to>
                </anchor>
              </controlPr>
            </control>
          </mc:Choice>
        </mc:AlternateContent>
        <mc:AlternateContent xmlns:mc="http://schemas.openxmlformats.org/markup-compatibility/2006">
          <mc:Choice Requires="x14">
            <control shapeId="32796" r:id="rId33" name="Drop Down 28">
              <controlPr defaultSize="0" autoLine="0" autoPict="0">
                <anchor moveWithCells="1">
                  <from>
                    <xdr:col>6</xdr:col>
                    <xdr:colOff>200025</xdr:colOff>
                    <xdr:row>38</xdr:row>
                    <xdr:rowOff>114300</xdr:rowOff>
                  </from>
                  <to>
                    <xdr:col>6</xdr:col>
                    <xdr:colOff>1143000</xdr:colOff>
                    <xdr:row>38</xdr:row>
                    <xdr:rowOff>314325</xdr:rowOff>
                  </to>
                </anchor>
              </controlPr>
            </control>
          </mc:Choice>
        </mc:AlternateContent>
        <mc:AlternateContent xmlns:mc="http://schemas.openxmlformats.org/markup-compatibility/2006">
          <mc:Choice Requires="x14">
            <control shapeId="32797" r:id="rId34" name="Drop Down 29">
              <controlPr defaultSize="0" autoLine="0" autoPict="0">
                <anchor moveWithCells="1">
                  <from>
                    <xdr:col>6</xdr:col>
                    <xdr:colOff>200025</xdr:colOff>
                    <xdr:row>39</xdr:row>
                    <xdr:rowOff>114300</xdr:rowOff>
                  </from>
                  <to>
                    <xdr:col>6</xdr:col>
                    <xdr:colOff>1143000</xdr:colOff>
                    <xdr:row>39</xdr:row>
                    <xdr:rowOff>314325</xdr:rowOff>
                  </to>
                </anchor>
              </controlPr>
            </control>
          </mc:Choice>
        </mc:AlternateContent>
        <mc:AlternateContent xmlns:mc="http://schemas.openxmlformats.org/markup-compatibility/2006">
          <mc:Choice Requires="x14">
            <control shapeId="32798" r:id="rId35" name="Drop Down 30">
              <controlPr defaultSize="0" autoLine="0" autoPict="0">
                <anchor moveWithCells="1">
                  <from>
                    <xdr:col>6</xdr:col>
                    <xdr:colOff>200025</xdr:colOff>
                    <xdr:row>40</xdr:row>
                    <xdr:rowOff>114300</xdr:rowOff>
                  </from>
                  <to>
                    <xdr:col>6</xdr:col>
                    <xdr:colOff>1143000</xdr:colOff>
                    <xdr:row>40</xdr:row>
                    <xdr:rowOff>314325</xdr:rowOff>
                  </to>
                </anchor>
              </controlPr>
            </control>
          </mc:Choice>
        </mc:AlternateContent>
        <mc:AlternateContent xmlns:mc="http://schemas.openxmlformats.org/markup-compatibility/2006">
          <mc:Choice Requires="x14">
            <control shapeId="32799" r:id="rId36" name="Drop Down 31">
              <controlPr defaultSize="0" autoLine="0" autoPict="0">
                <anchor moveWithCells="1">
                  <from>
                    <xdr:col>6</xdr:col>
                    <xdr:colOff>200025</xdr:colOff>
                    <xdr:row>41</xdr:row>
                    <xdr:rowOff>114300</xdr:rowOff>
                  </from>
                  <to>
                    <xdr:col>6</xdr:col>
                    <xdr:colOff>1143000</xdr:colOff>
                    <xdr:row>41</xdr:row>
                    <xdr:rowOff>314325</xdr:rowOff>
                  </to>
                </anchor>
              </controlPr>
            </control>
          </mc:Choice>
        </mc:AlternateContent>
        <mc:AlternateContent xmlns:mc="http://schemas.openxmlformats.org/markup-compatibility/2006">
          <mc:Choice Requires="x14">
            <control shapeId="32800" r:id="rId37" name="Drop Down 32">
              <controlPr defaultSize="0" autoLine="0" autoPict="0">
                <anchor moveWithCells="1">
                  <from>
                    <xdr:col>6</xdr:col>
                    <xdr:colOff>200025</xdr:colOff>
                    <xdr:row>42</xdr:row>
                    <xdr:rowOff>114300</xdr:rowOff>
                  </from>
                  <to>
                    <xdr:col>6</xdr:col>
                    <xdr:colOff>1143000</xdr:colOff>
                    <xdr:row>42</xdr:row>
                    <xdr:rowOff>314325</xdr:rowOff>
                  </to>
                </anchor>
              </controlPr>
            </control>
          </mc:Choice>
        </mc:AlternateContent>
        <mc:AlternateContent xmlns:mc="http://schemas.openxmlformats.org/markup-compatibility/2006">
          <mc:Choice Requires="x14">
            <control shapeId="32801" r:id="rId38" name="Drop Down 33">
              <controlPr defaultSize="0" autoLine="0" autoPict="0">
                <anchor moveWithCells="1">
                  <from>
                    <xdr:col>6</xdr:col>
                    <xdr:colOff>200025</xdr:colOff>
                    <xdr:row>43</xdr:row>
                    <xdr:rowOff>114300</xdr:rowOff>
                  </from>
                  <to>
                    <xdr:col>6</xdr:col>
                    <xdr:colOff>1143000</xdr:colOff>
                    <xdr:row>43</xdr:row>
                    <xdr:rowOff>314325</xdr:rowOff>
                  </to>
                </anchor>
              </controlPr>
            </control>
          </mc:Choice>
        </mc:AlternateContent>
        <mc:AlternateContent xmlns:mc="http://schemas.openxmlformats.org/markup-compatibility/2006">
          <mc:Choice Requires="x14">
            <control shapeId="32802" r:id="rId39" name="Drop Down 34">
              <controlPr defaultSize="0" autoLine="0" autoPict="0">
                <anchor moveWithCells="1">
                  <from>
                    <xdr:col>6</xdr:col>
                    <xdr:colOff>200025</xdr:colOff>
                    <xdr:row>44</xdr:row>
                    <xdr:rowOff>114300</xdr:rowOff>
                  </from>
                  <to>
                    <xdr:col>6</xdr:col>
                    <xdr:colOff>1143000</xdr:colOff>
                    <xdr:row>44</xdr:row>
                    <xdr:rowOff>314325</xdr:rowOff>
                  </to>
                </anchor>
              </controlPr>
            </control>
          </mc:Choice>
        </mc:AlternateContent>
        <mc:AlternateContent xmlns:mc="http://schemas.openxmlformats.org/markup-compatibility/2006">
          <mc:Choice Requires="x14">
            <control shapeId="32803" r:id="rId40" name="Drop Down 35">
              <controlPr defaultSize="0" autoLine="0" autoPict="0">
                <anchor moveWithCells="1">
                  <from>
                    <xdr:col>6</xdr:col>
                    <xdr:colOff>200025</xdr:colOff>
                    <xdr:row>45</xdr:row>
                    <xdr:rowOff>114300</xdr:rowOff>
                  </from>
                  <to>
                    <xdr:col>6</xdr:col>
                    <xdr:colOff>1143000</xdr:colOff>
                    <xdr:row>45</xdr:row>
                    <xdr:rowOff>314325</xdr:rowOff>
                  </to>
                </anchor>
              </controlPr>
            </control>
          </mc:Choice>
        </mc:AlternateContent>
        <mc:AlternateContent xmlns:mc="http://schemas.openxmlformats.org/markup-compatibility/2006">
          <mc:Choice Requires="x14">
            <control shapeId="32804" r:id="rId41" name="Drop Down 36">
              <controlPr defaultSize="0" autoLine="0" autoPict="0">
                <anchor moveWithCells="1">
                  <from>
                    <xdr:col>6</xdr:col>
                    <xdr:colOff>200025</xdr:colOff>
                    <xdr:row>46</xdr:row>
                    <xdr:rowOff>114300</xdr:rowOff>
                  </from>
                  <to>
                    <xdr:col>6</xdr:col>
                    <xdr:colOff>1143000</xdr:colOff>
                    <xdr:row>46</xdr:row>
                    <xdr:rowOff>314325</xdr:rowOff>
                  </to>
                </anchor>
              </controlPr>
            </control>
          </mc:Choice>
        </mc:AlternateContent>
        <mc:AlternateContent xmlns:mc="http://schemas.openxmlformats.org/markup-compatibility/2006">
          <mc:Choice Requires="x14">
            <control shapeId="32805" r:id="rId42" name="Drop Down 37">
              <controlPr defaultSize="0" autoLine="0" autoPict="0">
                <anchor moveWithCells="1">
                  <from>
                    <xdr:col>6</xdr:col>
                    <xdr:colOff>200025</xdr:colOff>
                    <xdr:row>47</xdr:row>
                    <xdr:rowOff>114300</xdr:rowOff>
                  </from>
                  <to>
                    <xdr:col>6</xdr:col>
                    <xdr:colOff>1143000</xdr:colOff>
                    <xdr:row>47</xdr:row>
                    <xdr:rowOff>314325</xdr:rowOff>
                  </to>
                </anchor>
              </controlPr>
            </control>
          </mc:Choice>
        </mc:AlternateContent>
        <mc:AlternateContent xmlns:mc="http://schemas.openxmlformats.org/markup-compatibility/2006">
          <mc:Choice Requires="x14">
            <control shapeId="32806" r:id="rId43" name="Drop Down 38">
              <controlPr defaultSize="0" autoLine="0" autoPict="0">
                <anchor moveWithCells="1">
                  <from>
                    <xdr:col>6</xdr:col>
                    <xdr:colOff>200025</xdr:colOff>
                    <xdr:row>48</xdr:row>
                    <xdr:rowOff>114300</xdr:rowOff>
                  </from>
                  <to>
                    <xdr:col>6</xdr:col>
                    <xdr:colOff>1143000</xdr:colOff>
                    <xdr:row>48</xdr:row>
                    <xdr:rowOff>314325</xdr:rowOff>
                  </to>
                </anchor>
              </controlPr>
            </control>
          </mc:Choice>
        </mc:AlternateContent>
        <mc:AlternateContent xmlns:mc="http://schemas.openxmlformats.org/markup-compatibility/2006">
          <mc:Choice Requires="x14">
            <control shapeId="32807" r:id="rId44" name="Drop Down 39">
              <controlPr defaultSize="0" autoLine="0" autoPict="0">
                <anchor moveWithCells="1">
                  <from>
                    <xdr:col>6</xdr:col>
                    <xdr:colOff>200025</xdr:colOff>
                    <xdr:row>49</xdr:row>
                    <xdr:rowOff>114300</xdr:rowOff>
                  </from>
                  <to>
                    <xdr:col>6</xdr:col>
                    <xdr:colOff>1143000</xdr:colOff>
                    <xdr:row>49</xdr:row>
                    <xdr:rowOff>314325</xdr:rowOff>
                  </to>
                </anchor>
              </controlPr>
            </control>
          </mc:Choice>
        </mc:AlternateContent>
        <mc:AlternateContent xmlns:mc="http://schemas.openxmlformats.org/markup-compatibility/2006">
          <mc:Choice Requires="x14">
            <control shapeId="32808" r:id="rId45" name="Drop Down 40">
              <controlPr defaultSize="0" autoLine="0" autoPict="0">
                <anchor moveWithCells="1">
                  <from>
                    <xdr:col>6</xdr:col>
                    <xdr:colOff>200025</xdr:colOff>
                    <xdr:row>50</xdr:row>
                    <xdr:rowOff>114300</xdr:rowOff>
                  </from>
                  <to>
                    <xdr:col>6</xdr:col>
                    <xdr:colOff>1143000</xdr:colOff>
                    <xdr:row>50</xdr:row>
                    <xdr:rowOff>314325</xdr:rowOff>
                  </to>
                </anchor>
              </controlPr>
            </control>
          </mc:Choice>
        </mc:AlternateContent>
        <mc:AlternateContent xmlns:mc="http://schemas.openxmlformats.org/markup-compatibility/2006">
          <mc:Choice Requires="x14">
            <control shapeId="32809" r:id="rId46" name="Drop Down 41">
              <controlPr defaultSize="0" autoLine="0" autoPict="0">
                <anchor moveWithCells="1">
                  <from>
                    <xdr:col>6</xdr:col>
                    <xdr:colOff>200025</xdr:colOff>
                    <xdr:row>51</xdr:row>
                    <xdr:rowOff>114300</xdr:rowOff>
                  </from>
                  <to>
                    <xdr:col>6</xdr:col>
                    <xdr:colOff>1143000</xdr:colOff>
                    <xdr:row>51</xdr:row>
                    <xdr:rowOff>314325</xdr:rowOff>
                  </to>
                </anchor>
              </controlPr>
            </control>
          </mc:Choice>
        </mc:AlternateContent>
        <mc:AlternateContent xmlns:mc="http://schemas.openxmlformats.org/markup-compatibility/2006">
          <mc:Choice Requires="x14">
            <control shapeId="32810" r:id="rId47" name="Drop Down 42">
              <controlPr defaultSize="0" autoLine="0" autoPict="0">
                <anchor moveWithCells="1">
                  <from>
                    <xdr:col>6</xdr:col>
                    <xdr:colOff>200025</xdr:colOff>
                    <xdr:row>52</xdr:row>
                    <xdr:rowOff>114300</xdr:rowOff>
                  </from>
                  <to>
                    <xdr:col>6</xdr:col>
                    <xdr:colOff>1143000</xdr:colOff>
                    <xdr:row>52</xdr:row>
                    <xdr:rowOff>314325</xdr:rowOff>
                  </to>
                </anchor>
              </controlPr>
            </control>
          </mc:Choice>
        </mc:AlternateContent>
        <mc:AlternateContent xmlns:mc="http://schemas.openxmlformats.org/markup-compatibility/2006">
          <mc:Choice Requires="x14">
            <control shapeId="32811" r:id="rId48" name="Drop Down 43">
              <controlPr defaultSize="0" autoLine="0" autoPict="0">
                <anchor moveWithCells="1">
                  <from>
                    <xdr:col>6</xdr:col>
                    <xdr:colOff>200025</xdr:colOff>
                    <xdr:row>53</xdr:row>
                    <xdr:rowOff>114300</xdr:rowOff>
                  </from>
                  <to>
                    <xdr:col>6</xdr:col>
                    <xdr:colOff>1143000</xdr:colOff>
                    <xdr:row>53</xdr:row>
                    <xdr:rowOff>314325</xdr:rowOff>
                  </to>
                </anchor>
              </controlPr>
            </control>
          </mc:Choice>
        </mc:AlternateContent>
        <mc:AlternateContent xmlns:mc="http://schemas.openxmlformats.org/markup-compatibility/2006">
          <mc:Choice Requires="x14">
            <control shapeId="32812" r:id="rId49" name="Drop Down 44">
              <controlPr defaultSize="0" autoLine="0" autoPict="0">
                <anchor moveWithCells="1">
                  <from>
                    <xdr:col>6</xdr:col>
                    <xdr:colOff>200025</xdr:colOff>
                    <xdr:row>54</xdr:row>
                    <xdr:rowOff>114300</xdr:rowOff>
                  </from>
                  <to>
                    <xdr:col>6</xdr:col>
                    <xdr:colOff>1143000</xdr:colOff>
                    <xdr:row>54</xdr:row>
                    <xdr:rowOff>314325</xdr:rowOff>
                  </to>
                </anchor>
              </controlPr>
            </control>
          </mc:Choice>
        </mc:AlternateContent>
        <mc:AlternateContent xmlns:mc="http://schemas.openxmlformats.org/markup-compatibility/2006">
          <mc:Choice Requires="x14">
            <control shapeId="32813" r:id="rId50" name="Drop Down 45">
              <controlPr defaultSize="0" autoLine="0" autoPict="0">
                <anchor moveWithCells="1">
                  <from>
                    <xdr:col>6</xdr:col>
                    <xdr:colOff>200025</xdr:colOff>
                    <xdr:row>55</xdr:row>
                    <xdr:rowOff>114300</xdr:rowOff>
                  </from>
                  <to>
                    <xdr:col>6</xdr:col>
                    <xdr:colOff>1143000</xdr:colOff>
                    <xdr:row>55</xdr:row>
                    <xdr:rowOff>314325</xdr:rowOff>
                  </to>
                </anchor>
              </controlPr>
            </control>
          </mc:Choice>
        </mc:AlternateContent>
        <mc:AlternateContent xmlns:mc="http://schemas.openxmlformats.org/markup-compatibility/2006">
          <mc:Choice Requires="x14">
            <control shapeId="32814" r:id="rId51" name="Drop Down 46">
              <controlPr defaultSize="0" autoLine="0" autoPict="0">
                <anchor moveWithCells="1">
                  <from>
                    <xdr:col>6</xdr:col>
                    <xdr:colOff>200025</xdr:colOff>
                    <xdr:row>56</xdr:row>
                    <xdr:rowOff>114300</xdr:rowOff>
                  </from>
                  <to>
                    <xdr:col>6</xdr:col>
                    <xdr:colOff>1143000</xdr:colOff>
                    <xdr:row>56</xdr:row>
                    <xdr:rowOff>314325</xdr:rowOff>
                  </to>
                </anchor>
              </controlPr>
            </control>
          </mc:Choice>
        </mc:AlternateContent>
        <mc:AlternateContent xmlns:mc="http://schemas.openxmlformats.org/markup-compatibility/2006">
          <mc:Choice Requires="x14">
            <control shapeId="32815" r:id="rId52" name="Drop Down 47">
              <controlPr defaultSize="0" autoLine="0" autoPict="0">
                <anchor moveWithCells="1">
                  <from>
                    <xdr:col>6</xdr:col>
                    <xdr:colOff>200025</xdr:colOff>
                    <xdr:row>57</xdr:row>
                    <xdr:rowOff>114300</xdr:rowOff>
                  </from>
                  <to>
                    <xdr:col>6</xdr:col>
                    <xdr:colOff>1143000</xdr:colOff>
                    <xdr:row>57</xdr:row>
                    <xdr:rowOff>314325</xdr:rowOff>
                  </to>
                </anchor>
              </controlPr>
            </control>
          </mc:Choice>
        </mc:AlternateContent>
        <mc:AlternateContent xmlns:mc="http://schemas.openxmlformats.org/markup-compatibility/2006">
          <mc:Choice Requires="x14">
            <control shapeId="32816" r:id="rId53" name="Drop Down 48">
              <controlPr defaultSize="0" autoLine="0" autoPict="0">
                <anchor moveWithCells="1">
                  <from>
                    <xdr:col>6</xdr:col>
                    <xdr:colOff>200025</xdr:colOff>
                    <xdr:row>58</xdr:row>
                    <xdr:rowOff>114300</xdr:rowOff>
                  </from>
                  <to>
                    <xdr:col>6</xdr:col>
                    <xdr:colOff>1143000</xdr:colOff>
                    <xdr:row>58</xdr:row>
                    <xdr:rowOff>314325</xdr:rowOff>
                  </to>
                </anchor>
              </controlPr>
            </control>
          </mc:Choice>
        </mc:AlternateContent>
        <mc:AlternateContent xmlns:mc="http://schemas.openxmlformats.org/markup-compatibility/2006">
          <mc:Choice Requires="x14">
            <control shapeId="32817" r:id="rId54" name="Drop Down 49">
              <controlPr defaultSize="0" autoLine="0" autoPict="0">
                <anchor moveWithCells="1">
                  <from>
                    <xdr:col>6</xdr:col>
                    <xdr:colOff>200025</xdr:colOff>
                    <xdr:row>59</xdr:row>
                    <xdr:rowOff>114300</xdr:rowOff>
                  </from>
                  <to>
                    <xdr:col>6</xdr:col>
                    <xdr:colOff>1143000</xdr:colOff>
                    <xdr:row>59</xdr:row>
                    <xdr:rowOff>314325</xdr:rowOff>
                  </to>
                </anchor>
              </controlPr>
            </control>
          </mc:Choice>
        </mc:AlternateContent>
        <mc:AlternateContent xmlns:mc="http://schemas.openxmlformats.org/markup-compatibility/2006">
          <mc:Choice Requires="x14">
            <control shapeId="32818" r:id="rId55" name="Drop Down 50">
              <controlPr defaultSize="0" autoLine="0" autoPict="0">
                <anchor moveWithCells="1">
                  <from>
                    <xdr:col>6</xdr:col>
                    <xdr:colOff>200025</xdr:colOff>
                    <xdr:row>60</xdr:row>
                    <xdr:rowOff>114300</xdr:rowOff>
                  </from>
                  <to>
                    <xdr:col>6</xdr:col>
                    <xdr:colOff>1143000</xdr:colOff>
                    <xdr:row>60</xdr:row>
                    <xdr:rowOff>314325</xdr:rowOff>
                  </to>
                </anchor>
              </controlPr>
            </control>
          </mc:Choice>
        </mc:AlternateContent>
        <mc:AlternateContent xmlns:mc="http://schemas.openxmlformats.org/markup-compatibility/2006">
          <mc:Choice Requires="x14">
            <control shapeId="32819" r:id="rId56" name="Drop Down 51">
              <controlPr locked="0" defaultSize="0" autoLine="0" autoPict="0">
                <anchor moveWithCells="1">
                  <from>
                    <xdr:col>12</xdr:col>
                    <xdr:colOff>200025</xdr:colOff>
                    <xdr:row>10</xdr:row>
                    <xdr:rowOff>114300</xdr:rowOff>
                  </from>
                  <to>
                    <xdr:col>12</xdr:col>
                    <xdr:colOff>1143000</xdr:colOff>
                    <xdr:row>10</xdr:row>
                    <xdr:rowOff>314325</xdr:rowOff>
                  </to>
                </anchor>
              </controlPr>
            </control>
          </mc:Choice>
        </mc:AlternateContent>
        <mc:AlternateContent xmlns:mc="http://schemas.openxmlformats.org/markup-compatibility/2006">
          <mc:Choice Requires="x14">
            <control shapeId="32820" r:id="rId57" name="Drop Down 52">
              <controlPr defaultSize="0" autoLine="0" autoPict="0">
                <anchor moveWithCells="1">
                  <from>
                    <xdr:col>12</xdr:col>
                    <xdr:colOff>200025</xdr:colOff>
                    <xdr:row>12</xdr:row>
                    <xdr:rowOff>114300</xdr:rowOff>
                  </from>
                  <to>
                    <xdr:col>12</xdr:col>
                    <xdr:colOff>1143000</xdr:colOff>
                    <xdr:row>12</xdr:row>
                    <xdr:rowOff>314325</xdr:rowOff>
                  </to>
                </anchor>
              </controlPr>
            </control>
          </mc:Choice>
        </mc:AlternateContent>
        <mc:AlternateContent xmlns:mc="http://schemas.openxmlformats.org/markup-compatibility/2006">
          <mc:Choice Requires="x14">
            <control shapeId="32821" r:id="rId58" name="Drop Down 53">
              <controlPr defaultSize="0" autoLine="0" autoPict="0">
                <anchor moveWithCells="1">
                  <from>
                    <xdr:col>12</xdr:col>
                    <xdr:colOff>200025</xdr:colOff>
                    <xdr:row>13</xdr:row>
                    <xdr:rowOff>114300</xdr:rowOff>
                  </from>
                  <to>
                    <xdr:col>12</xdr:col>
                    <xdr:colOff>1143000</xdr:colOff>
                    <xdr:row>13</xdr:row>
                    <xdr:rowOff>314325</xdr:rowOff>
                  </to>
                </anchor>
              </controlPr>
            </control>
          </mc:Choice>
        </mc:AlternateContent>
        <mc:AlternateContent xmlns:mc="http://schemas.openxmlformats.org/markup-compatibility/2006">
          <mc:Choice Requires="x14">
            <control shapeId="32822" r:id="rId59" name="Drop Down 54">
              <controlPr defaultSize="0" autoLine="0" autoPict="0">
                <anchor moveWithCells="1">
                  <from>
                    <xdr:col>12</xdr:col>
                    <xdr:colOff>200025</xdr:colOff>
                    <xdr:row>14</xdr:row>
                    <xdr:rowOff>114300</xdr:rowOff>
                  </from>
                  <to>
                    <xdr:col>12</xdr:col>
                    <xdr:colOff>1143000</xdr:colOff>
                    <xdr:row>14</xdr:row>
                    <xdr:rowOff>314325</xdr:rowOff>
                  </to>
                </anchor>
              </controlPr>
            </control>
          </mc:Choice>
        </mc:AlternateContent>
        <mc:AlternateContent xmlns:mc="http://schemas.openxmlformats.org/markup-compatibility/2006">
          <mc:Choice Requires="x14">
            <control shapeId="32823" r:id="rId60" name="Drop Down 55">
              <controlPr defaultSize="0" autoLine="0" autoPict="0">
                <anchor moveWithCells="1">
                  <from>
                    <xdr:col>12</xdr:col>
                    <xdr:colOff>200025</xdr:colOff>
                    <xdr:row>15</xdr:row>
                    <xdr:rowOff>114300</xdr:rowOff>
                  </from>
                  <to>
                    <xdr:col>12</xdr:col>
                    <xdr:colOff>1143000</xdr:colOff>
                    <xdr:row>15</xdr:row>
                    <xdr:rowOff>314325</xdr:rowOff>
                  </to>
                </anchor>
              </controlPr>
            </control>
          </mc:Choice>
        </mc:AlternateContent>
        <mc:AlternateContent xmlns:mc="http://schemas.openxmlformats.org/markup-compatibility/2006">
          <mc:Choice Requires="x14">
            <control shapeId="32824" r:id="rId61" name="Drop Down 56">
              <controlPr defaultSize="0" autoLine="0" autoPict="0">
                <anchor moveWithCells="1">
                  <from>
                    <xdr:col>12</xdr:col>
                    <xdr:colOff>200025</xdr:colOff>
                    <xdr:row>16</xdr:row>
                    <xdr:rowOff>114300</xdr:rowOff>
                  </from>
                  <to>
                    <xdr:col>12</xdr:col>
                    <xdr:colOff>1143000</xdr:colOff>
                    <xdr:row>16</xdr:row>
                    <xdr:rowOff>314325</xdr:rowOff>
                  </to>
                </anchor>
              </controlPr>
            </control>
          </mc:Choice>
        </mc:AlternateContent>
        <mc:AlternateContent xmlns:mc="http://schemas.openxmlformats.org/markup-compatibility/2006">
          <mc:Choice Requires="x14">
            <control shapeId="32825" r:id="rId62" name="Drop Down 57">
              <controlPr defaultSize="0" autoLine="0" autoPict="0">
                <anchor moveWithCells="1">
                  <from>
                    <xdr:col>12</xdr:col>
                    <xdr:colOff>200025</xdr:colOff>
                    <xdr:row>17</xdr:row>
                    <xdr:rowOff>114300</xdr:rowOff>
                  </from>
                  <to>
                    <xdr:col>12</xdr:col>
                    <xdr:colOff>1143000</xdr:colOff>
                    <xdr:row>17</xdr:row>
                    <xdr:rowOff>314325</xdr:rowOff>
                  </to>
                </anchor>
              </controlPr>
            </control>
          </mc:Choice>
        </mc:AlternateContent>
        <mc:AlternateContent xmlns:mc="http://schemas.openxmlformats.org/markup-compatibility/2006">
          <mc:Choice Requires="x14">
            <control shapeId="32826" r:id="rId63" name="Drop Down 58">
              <controlPr defaultSize="0" autoLine="0" autoPict="0">
                <anchor moveWithCells="1">
                  <from>
                    <xdr:col>12</xdr:col>
                    <xdr:colOff>200025</xdr:colOff>
                    <xdr:row>18</xdr:row>
                    <xdr:rowOff>114300</xdr:rowOff>
                  </from>
                  <to>
                    <xdr:col>12</xdr:col>
                    <xdr:colOff>1143000</xdr:colOff>
                    <xdr:row>18</xdr:row>
                    <xdr:rowOff>314325</xdr:rowOff>
                  </to>
                </anchor>
              </controlPr>
            </control>
          </mc:Choice>
        </mc:AlternateContent>
        <mc:AlternateContent xmlns:mc="http://schemas.openxmlformats.org/markup-compatibility/2006">
          <mc:Choice Requires="x14">
            <control shapeId="32827" r:id="rId64" name="Drop Down 59">
              <controlPr defaultSize="0" autoLine="0" autoPict="0">
                <anchor moveWithCells="1">
                  <from>
                    <xdr:col>12</xdr:col>
                    <xdr:colOff>200025</xdr:colOff>
                    <xdr:row>19</xdr:row>
                    <xdr:rowOff>114300</xdr:rowOff>
                  </from>
                  <to>
                    <xdr:col>12</xdr:col>
                    <xdr:colOff>1143000</xdr:colOff>
                    <xdr:row>19</xdr:row>
                    <xdr:rowOff>314325</xdr:rowOff>
                  </to>
                </anchor>
              </controlPr>
            </control>
          </mc:Choice>
        </mc:AlternateContent>
        <mc:AlternateContent xmlns:mc="http://schemas.openxmlformats.org/markup-compatibility/2006">
          <mc:Choice Requires="x14">
            <control shapeId="32828" r:id="rId65" name="Drop Down 60">
              <controlPr defaultSize="0" autoLine="0" autoPict="0">
                <anchor moveWithCells="1">
                  <from>
                    <xdr:col>12</xdr:col>
                    <xdr:colOff>200025</xdr:colOff>
                    <xdr:row>20</xdr:row>
                    <xdr:rowOff>114300</xdr:rowOff>
                  </from>
                  <to>
                    <xdr:col>12</xdr:col>
                    <xdr:colOff>1143000</xdr:colOff>
                    <xdr:row>20</xdr:row>
                    <xdr:rowOff>314325</xdr:rowOff>
                  </to>
                </anchor>
              </controlPr>
            </control>
          </mc:Choice>
        </mc:AlternateContent>
        <mc:AlternateContent xmlns:mc="http://schemas.openxmlformats.org/markup-compatibility/2006">
          <mc:Choice Requires="x14">
            <control shapeId="32829" r:id="rId66" name="Drop Down 61">
              <controlPr defaultSize="0" autoLine="0" autoPict="0">
                <anchor moveWithCells="1">
                  <from>
                    <xdr:col>12</xdr:col>
                    <xdr:colOff>200025</xdr:colOff>
                    <xdr:row>21</xdr:row>
                    <xdr:rowOff>114300</xdr:rowOff>
                  </from>
                  <to>
                    <xdr:col>12</xdr:col>
                    <xdr:colOff>1143000</xdr:colOff>
                    <xdr:row>21</xdr:row>
                    <xdr:rowOff>314325</xdr:rowOff>
                  </to>
                </anchor>
              </controlPr>
            </control>
          </mc:Choice>
        </mc:AlternateContent>
        <mc:AlternateContent xmlns:mc="http://schemas.openxmlformats.org/markup-compatibility/2006">
          <mc:Choice Requires="x14">
            <control shapeId="32830" r:id="rId67" name="Drop Down 62">
              <controlPr defaultSize="0" autoLine="0" autoPict="0">
                <anchor moveWithCells="1">
                  <from>
                    <xdr:col>12</xdr:col>
                    <xdr:colOff>200025</xdr:colOff>
                    <xdr:row>22</xdr:row>
                    <xdr:rowOff>114300</xdr:rowOff>
                  </from>
                  <to>
                    <xdr:col>12</xdr:col>
                    <xdr:colOff>1143000</xdr:colOff>
                    <xdr:row>22</xdr:row>
                    <xdr:rowOff>314325</xdr:rowOff>
                  </to>
                </anchor>
              </controlPr>
            </control>
          </mc:Choice>
        </mc:AlternateContent>
        <mc:AlternateContent xmlns:mc="http://schemas.openxmlformats.org/markup-compatibility/2006">
          <mc:Choice Requires="x14">
            <control shapeId="32831" r:id="rId68" name="Drop Down 63">
              <controlPr defaultSize="0" autoLine="0" autoPict="0">
                <anchor moveWithCells="1">
                  <from>
                    <xdr:col>12</xdr:col>
                    <xdr:colOff>200025</xdr:colOff>
                    <xdr:row>23</xdr:row>
                    <xdr:rowOff>114300</xdr:rowOff>
                  </from>
                  <to>
                    <xdr:col>12</xdr:col>
                    <xdr:colOff>1143000</xdr:colOff>
                    <xdr:row>23</xdr:row>
                    <xdr:rowOff>314325</xdr:rowOff>
                  </to>
                </anchor>
              </controlPr>
            </control>
          </mc:Choice>
        </mc:AlternateContent>
        <mc:AlternateContent xmlns:mc="http://schemas.openxmlformats.org/markup-compatibility/2006">
          <mc:Choice Requires="x14">
            <control shapeId="32832" r:id="rId69" name="Drop Down 64">
              <controlPr defaultSize="0" autoLine="0" autoPict="0">
                <anchor moveWithCells="1">
                  <from>
                    <xdr:col>12</xdr:col>
                    <xdr:colOff>200025</xdr:colOff>
                    <xdr:row>24</xdr:row>
                    <xdr:rowOff>114300</xdr:rowOff>
                  </from>
                  <to>
                    <xdr:col>12</xdr:col>
                    <xdr:colOff>1143000</xdr:colOff>
                    <xdr:row>24</xdr:row>
                    <xdr:rowOff>314325</xdr:rowOff>
                  </to>
                </anchor>
              </controlPr>
            </control>
          </mc:Choice>
        </mc:AlternateContent>
        <mc:AlternateContent xmlns:mc="http://schemas.openxmlformats.org/markup-compatibility/2006">
          <mc:Choice Requires="x14">
            <control shapeId="32833" r:id="rId70" name="Drop Down 65">
              <controlPr defaultSize="0" autoLine="0" autoPict="0">
                <anchor moveWithCells="1">
                  <from>
                    <xdr:col>12</xdr:col>
                    <xdr:colOff>200025</xdr:colOff>
                    <xdr:row>25</xdr:row>
                    <xdr:rowOff>114300</xdr:rowOff>
                  </from>
                  <to>
                    <xdr:col>12</xdr:col>
                    <xdr:colOff>1143000</xdr:colOff>
                    <xdr:row>25</xdr:row>
                    <xdr:rowOff>314325</xdr:rowOff>
                  </to>
                </anchor>
              </controlPr>
            </control>
          </mc:Choice>
        </mc:AlternateContent>
        <mc:AlternateContent xmlns:mc="http://schemas.openxmlformats.org/markup-compatibility/2006">
          <mc:Choice Requires="x14">
            <control shapeId="32834" r:id="rId71" name="Drop Down 66">
              <controlPr defaultSize="0" autoLine="0" autoPict="0">
                <anchor moveWithCells="1">
                  <from>
                    <xdr:col>12</xdr:col>
                    <xdr:colOff>200025</xdr:colOff>
                    <xdr:row>26</xdr:row>
                    <xdr:rowOff>114300</xdr:rowOff>
                  </from>
                  <to>
                    <xdr:col>12</xdr:col>
                    <xdr:colOff>1143000</xdr:colOff>
                    <xdr:row>26</xdr:row>
                    <xdr:rowOff>314325</xdr:rowOff>
                  </to>
                </anchor>
              </controlPr>
            </control>
          </mc:Choice>
        </mc:AlternateContent>
        <mc:AlternateContent xmlns:mc="http://schemas.openxmlformats.org/markup-compatibility/2006">
          <mc:Choice Requires="x14">
            <control shapeId="32835" r:id="rId72" name="Drop Down 67">
              <controlPr defaultSize="0" autoLine="0" autoPict="0">
                <anchor moveWithCells="1">
                  <from>
                    <xdr:col>12</xdr:col>
                    <xdr:colOff>200025</xdr:colOff>
                    <xdr:row>27</xdr:row>
                    <xdr:rowOff>114300</xdr:rowOff>
                  </from>
                  <to>
                    <xdr:col>12</xdr:col>
                    <xdr:colOff>1143000</xdr:colOff>
                    <xdr:row>27</xdr:row>
                    <xdr:rowOff>314325</xdr:rowOff>
                  </to>
                </anchor>
              </controlPr>
            </control>
          </mc:Choice>
        </mc:AlternateContent>
        <mc:AlternateContent xmlns:mc="http://schemas.openxmlformats.org/markup-compatibility/2006">
          <mc:Choice Requires="x14">
            <control shapeId="32836" r:id="rId73" name="Drop Down 68">
              <controlPr defaultSize="0" autoLine="0" autoPict="0">
                <anchor moveWithCells="1">
                  <from>
                    <xdr:col>12</xdr:col>
                    <xdr:colOff>200025</xdr:colOff>
                    <xdr:row>28</xdr:row>
                    <xdr:rowOff>114300</xdr:rowOff>
                  </from>
                  <to>
                    <xdr:col>12</xdr:col>
                    <xdr:colOff>1143000</xdr:colOff>
                    <xdr:row>28</xdr:row>
                    <xdr:rowOff>314325</xdr:rowOff>
                  </to>
                </anchor>
              </controlPr>
            </control>
          </mc:Choice>
        </mc:AlternateContent>
        <mc:AlternateContent xmlns:mc="http://schemas.openxmlformats.org/markup-compatibility/2006">
          <mc:Choice Requires="x14">
            <control shapeId="32837" r:id="rId74" name="Drop Down 69">
              <controlPr defaultSize="0" autoLine="0" autoPict="0">
                <anchor moveWithCells="1">
                  <from>
                    <xdr:col>12</xdr:col>
                    <xdr:colOff>200025</xdr:colOff>
                    <xdr:row>29</xdr:row>
                    <xdr:rowOff>114300</xdr:rowOff>
                  </from>
                  <to>
                    <xdr:col>12</xdr:col>
                    <xdr:colOff>1143000</xdr:colOff>
                    <xdr:row>29</xdr:row>
                    <xdr:rowOff>314325</xdr:rowOff>
                  </to>
                </anchor>
              </controlPr>
            </control>
          </mc:Choice>
        </mc:AlternateContent>
        <mc:AlternateContent xmlns:mc="http://schemas.openxmlformats.org/markup-compatibility/2006">
          <mc:Choice Requires="x14">
            <control shapeId="32838" r:id="rId75" name="Drop Down 70">
              <controlPr defaultSize="0" autoLine="0" autoPict="0">
                <anchor moveWithCells="1">
                  <from>
                    <xdr:col>12</xdr:col>
                    <xdr:colOff>200025</xdr:colOff>
                    <xdr:row>30</xdr:row>
                    <xdr:rowOff>114300</xdr:rowOff>
                  </from>
                  <to>
                    <xdr:col>12</xdr:col>
                    <xdr:colOff>1143000</xdr:colOff>
                    <xdr:row>30</xdr:row>
                    <xdr:rowOff>314325</xdr:rowOff>
                  </to>
                </anchor>
              </controlPr>
            </control>
          </mc:Choice>
        </mc:AlternateContent>
        <mc:AlternateContent xmlns:mc="http://schemas.openxmlformats.org/markup-compatibility/2006">
          <mc:Choice Requires="x14">
            <control shapeId="32839" r:id="rId76" name="Drop Down 71">
              <controlPr defaultSize="0" autoLine="0" autoPict="0">
                <anchor moveWithCells="1">
                  <from>
                    <xdr:col>12</xdr:col>
                    <xdr:colOff>200025</xdr:colOff>
                    <xdr:row>31</xdr:row>
                    <xdr:rowOff>114300</xdr:rowOff>
                  </from>
                  <to>
                    <xdr:col>12</xdr:col>
                    <xdr:colOff>1143000</xdr:colOff>
                    <xdr:row>31</xdr:row>
                    <xdr:rowOff>314325</xdr:rowOff>
                  </to>
                </anchor>
              </controlPr>
            </control>
          </mc:Choice>
        </mc:AlternateContent>
        <mc:AlternateContent xmlns:mc="http://schemas.openxmlformats.org/markup-compatibility/2006">
          <mc:Choice Requires="x14">
            <control shapeId="32840" r:id="rId77" name="Drop Down 72">
              <controlPr defaultSize="0" autoLine="0" autoPict="0">
                <anchor moveWithCells="1">
                  <from>
                    <xdr:col>12</xdr:col>
                    <xdr:colOff>200025</xdr:colOff>
                    <xdr:row>32</xdr:row>
                    <xdr:rowOff>114300</xdr:rowOff>
                  </from>
                  <to>
                    <xdr:col>12</xdr:col>
                    <xdr:colOff>1143000</xdr:colOff>
                    <xdr:row>32</xdr:row>
                    <xdr:rowOff>314325</xdr:rowOff>
                  </to>
                </anchor>
              </controlPr>
            </control>
          </mc:Choice>
        </mc:AlternateContent>
        <mc:AlternateContent xmlns:mc="http://schemas.openxmlformats.org/markup-compatibility/2006">
          <mc:Choice Requires="x14">
            <control shapeId="32841" r:id="rId78" name="Drop Down 73">
              <controlPr defaultSize="0" autoLine="0" autoPict="0">
                <anchor moveWithCells="1">
                  <from>
                    <xdr:col>12</xdr:col>
                    <xdr:colOff>200025</xdr:colOff>
                    <xdr:row>33</xdr:row>
                    <xdr:rowOff>114300</xdr:rowOff>
                  </from>
                  <to>
                    <xdr:col>12</xdr:col>
                    <xdr:colOff>1143000</xdr:colOff>
                    <xdr:row>33</xdr:row>
                    <xdr:rowOff>314325</xdr:rowOff>
                  </to>
                </anchor>
              </controlPr>
            </control>
          </mc:Choice>
        </mc:AlternateContent>
        <mc:AlternateContent xmlns:mc="http://schemas.openxmlformats.org/markup-compatibility/2006">
          <mc:Choice Requires="x14">
            <control shapeId="32842" r:id="rId79" name="Drop Down 74">
              <controlPr defaultSize="0" autoLine="0" autoPict="0">
                <anchor moveWithCells="1">
                  <from>
                    <xdr:col>12</xdr:col>
                    <xdr:colOff>200025</xdr:colOff>
                    <xdr:row>34</xdr:row>
                    <xdr:rowOff>114300</xdr:rowOff>
                  </from>
                  <to>
                    <xdr:col>12</xdr:col>
                    <xdr:colOff>1143000</xdr:colOff>
                    <xdr:row>34</xdr:row>
                    <xdr:rowOff>314325</xdr:rowOff>
                  </to>
                </anchor>
              </controlPr>
            </control>
          </mc:Choice>
        </mc:AlternateContent>
        <mc:AlternateContent xmlns:mc="http://schemas.openxmlformats.org/markup-compatibility/2006">
          <mc:Choice Requires="x14">
            <control shapeId="32843" r:id="rId80" name="Drop Down 75">
              <controlPr defaultSize="0" autoLine="0" autoPict="0">
                <anchor moveWithCells="1">
                  <from>
                    <xdr:col>12</xdr:col>
                    <xdr:colOff>200025</xdr:colOff>
                    <xdr:row>35</xdr:row>
                    <xdr:rowOff>114300</xdr:rowOff>
                  </from>
                  <to>
                    <xdr:col>12</xdr:col>
                    <xdr:colOff>1143000</xdr:colOff>
                    <xdr:row>35</xdr:row>
                    <xdr:rowOff>314325</xdr:rowOff>
                  </to>
                </anchor>
              </controlPr>
            </control>
          </mc:Choice>
        </mc:AlternateContent>
        <mc:AlternateContent xmlns:mc="http://schemas.openxmlformats.org/markup-compatibility/2006">
          <mc:Choice Requires="x14">
            <control shapeId="32844" r:id="rId81" name="Drop Down 76">
              <controlPr defaultSize="0" autoLine="0" autoPict="0">
                <anchor moveWithCells="1">
                  <from>
                    <xdr:col>12</xdr:col>
                    <xdr:colOff>200025</xdr:colOff>
                    <xdr:row>36</xdr:row>
                    <xdr:rowOff>114300</xdr:rowOff>
                  </from>
                  <to>
                    <xdr:col>12</xdr:col>
                    <xdr:colOff>1143000</xdr:colOff>
                    <xdr:row>36</xdr:row>
                    <xdr:rowOff>314325</xdr:rowOff>
                  </to>
                </anchor>
              </controlPr>
            </control>
          </mc:Choice>
        </mc:AlternateContent>
        <mc:AlternateContent xmlns:mc="http://schemas.openxmlformats.org/markup-compatibility/2006">
          <mc:Choice Requires="x14">
            <control shapeId="32845" r:id="rId82" name="Drop Down 77">
              <controlPr defaultSize="0" autoLine="0" autoPict="0">
                <anchor moveWithCells="1">
                  <from>
                    <xdr:col>12</xdr:col>
                    <xdr:colOff>200025</xdr:colOff>
                    <xdr:row>37</xdr:row>
                    <xdr:rowOff>114300</xdr:rowOff>
                  </from>
                  <to>
                    <xdr:col>12</xdr:col>
                    <xdr:colOff>1143000</xdr:colOff>
                    <xdr:row>37</xdr:row>
                    <xdr:rowOff>314325</xdr:rowOff>
                  </to>
                </anchor>
              </controlPr>
            </control>
          </mc:Choice>
        </mc:AlternateContent>
        <mc:AlternateContent xmlns:mc="http://schemas.openxmlformats.org/markup-compatibility/2006">
          <mc:Choice Requires="x14">
            <control shapeId="32846" r:id="rId83" name="Drop Down 78">
              <controlPr defaultSize="0" autoLine="0" autoPict="0">
                <anchor moveWithCells="1">
                  <from>
                    <xdr:col>12</xdr:col>
                    <xdr:colOff>200025</xdr:colOff>
                    <xdr:row>38</xdr:row>
                    <xdr:rowOff>114300</xdr:rowOff>
                  </from>
                  <to>
                    <xdr:col>12</xdr:col>
                    <xdr:colOff>1143000</xdr:colOff>
                    <xdr:row>38</xdr:row>
                    <xdr:rowOff>314325</xdr:rowOff>
                  </to>
                </anchor>
              </controlPr>
            </control>
          </mc:Choice>
        </mc:AlternateContent>
        <mc:AlternateContent xmlns:mc="http://schemas.openxmlformats.org/markup-compatibility/2006">
          <mc:Choice Requires="x14">
            <control shapeId="32847" r:id="rId84" name="Drop Down 79">
              <controlPr defaultSize="0" autoLine="0" autoPict="0">
                <anchor moveWithCells="1">
                  <from>
                    <xdr:col>12</xdr:col>
                    <xdr:colOff>200025</xdr:colOff>
                    <xdr:row>39</xdr:row>
                    <xdr:rowOff>114300</xdr:rowOff>
                  </from>
                  <to>
                    <xdr:col>12</xdr:col>
                    <xdr:colOff>1143000</xdr:colOff>
                    <xdr:row>39</xdr:row>
                    <xdr:rowOff>314325</xdr:rowOff>
                  </to>
                </anchor>
              </controlPr>
            </control>
          </mc:Choice>
        </mc:AlternateContent>
        <mc:AlternateContent xmlns:mc="http://schemas.openxmlformats.org/markup-compatibility/2006">
          <mc:Choice Requires="x14">
            <control shapeId="32848" r:id="rId85" name="Drop Down 80">
              <controlPr defaultSize="0" autoLine="0" autoPict="0">
                <anchor moveWithCells="1">
                  <from>
                    <xdr:col>12</xdr:col>
                    <xdr:colOff>200025</xdr:colOff>
                    <xdr:row>40</xdr:row>
                    <xdr:rowOff>114300</xdr:rowOff>
                  </from>
                  <to>
                    <xdr:col>12</xdr:col>
                    <xdr:colOff>1143000</xdr:colOff>
                    <xdr:row>40</xdr:row>
                    <xdr:rowOff>314325</xdr:rowOff>
                  </to>
                </anchor>
              </controlPr>
            </control>
          </mc:Choice>
        </mc:AlternateContent>
        <mc:AlternateContent xmlns:mc="http://schemas.openxmlformats.org/markup-compatibility/2006">
          <mc:Choice Requires="x14">
            <control shapeId="32849" r:id="rId86" name="Drop Down 81">
              <controlPr defaultSize="0" autoLine="0" autoPict="0">
                <anchor moveWithCells="1">
                  <from>
                    <xdr:col>12</xdr:col>
                    <xdr:colOff>200025</xdr:colOff>
                    <xdr:row>41</xdr:row>
                    <xdr:rowOff>114300</xdr:rowOff>
                  </from>
                  <to>
                    <xdr:col>12</xdr:col>
                    <xdr:colOff>1143000</xdr:colOff>
                    <xdr:row>41</xdr:row>
                    <xdr:rowOff>314325</xdr:rowOff>
                  </to>
                </anchor>
              </controlPr>
            </control>
          </mc:Choice>
        </mc:AlternateContent>
        <mc:AlternateContent xmlns:mc="http://schemas.openxmlformats.org/markup-compatibility/2006">
          <mc:Choice Requires="x14">
            <control shapeId="32850" r:id="rId87" name="Drop Down 82">
              <controlPr defaultSize="0" autoLine="0" autoPict="0">
                <anchor moveWithCells="1">
                  <from>
                    <xdr:col>12</xdr:col>
                    <xdr:colOff>200025</xdr:colOff>
                    <xdr:row>42</xdr:row>
                    <xdr:rowOff>114300</xdr:rowOff>
                  </from>
                  <to>
                    <xdr:col>12</xdr:col>
                    <xdr:colOff>1143000</xdr:colOff>
                    <xdr:row>42</xdr:row>
                    <xdr:rowOff>314325</xdr:rowOff>
                  </to>
                </anchor>
              </controlPr>
            </control>
          </mc:Choice>
        </mc:AlternateContent>
        <mc:AlternateContent xmlns:mc="http://schemas.openxmlformats.org/markup-compatibility/2006">
          <mc:Choice Requires="x14">
            <control shapeId="32851" r:id="rId88" name="Drop Down 83">
              <controlPr defaultSize="0" autoLine="0" autoPict="0">
                <anchor moveWithCells="1">
                  <from>
                    <xdr:col>12</xdr:col>
                    <xdr:colOff>200025</xdr:colOff>
                    <xdr:row>43</xdr:row>
                    <xdr:rowOff>114300</xdr:rowOff>
                  </from>
                  <to>
                    <xdr:col>12</xdr:col>
                    <xdr:colOff>1143000</xdr:colOff>
                    <xdr:row>43</xdr:row>
                    <xdr:rowOff>314325</xdr:rowOff>
                  </to>
                </anchor>
              </controlPr>
            </control>
          </mc:Choice>
        </mc:AlternateContent>
        <mc:AlternateContent xmlns:mc="http://schemas.openxmlformats.org/markup-compatibility/2006">
          <mc:Choice Requires="x14">
            <control shapeId="32852" r:id="rId89" name="Drop Down 84">
              <controlPr defaultSize="0" autoLine="0" autoPict="0">
                <anchor moveWithCells="1">
                  <from>
                    <xdr:col>12</xdr:col>
                    <xdr:colOff>200025</xdr:colOff>
                    <xdr:row>44</xdr:row>
                    <xdr:rowOff>114300</xdr:rowOff>
                  </from>
                  <to>
                    <xdr:col>12</xdr:col>
                    <xdr:colOff>1143000</xdr:colOff>
                    <xdr:row>44</xdr:row>
                    <xdr:rowOff>314325</xdr:rowOff>
                  </to>
                </anchor>
              </controlPr>
            </control>
          </mc:Choice>
        </mc:AlternateContent>
        <mc:AlternateContent xmlns:mc="http://schemas.openxmlformats.org/markup-compatibility/2006">
          <mc:Choice Requires="x14">
            <control shapeId="32853" r:id="rId90" name="Drop Down 85">
              <controlPr defaultSize="0" autoLine="0" autoPict="0">
                <anchor moveWithCells="1">
                  <from>
                    <xdr:col>12</xdr:col>
                    <xdr:colOff>200025</xdr:colOff>
                    <xdr:row>45</xdr:row>
                    <xdr:rowOff>114300</xdr:rowOff>
                  </from>
                  <to>
                    <xdr:col>12</xdr:col>
                    <xdr:colOff>1143000</xdr:colOff>
                    <xdr:row>45</xdr:row>
                    <xdr:rowOff>314325</xdr:rowOff>
                  </to>
                </anchor>
              </controlPr>
            </control>
          </mc:Choice>
        </mc:AlternateContent>
        <mc:AlternateContent xmlns:mc="http://schemas.openxmlformats.org/markup-compatibility/2006">
          <mc:Choice Requires="x14">
            <control shapeId="32854" r:id="rId91" name="Drop Down 86">
              <controlPr defaultSize="0" autoLine="0" autoPict="0">
                <anchor moveWithCells="1">
                  <from>
                    <xdr:col>12</xdr:col>
                    <xdr:colOff>200025</xdr:colOff>
                    <xdr:row>46</xdr:row>
                    <xdr:rowOff>114300</xdr:rowOff>
                  </from>
                  <to>
                    <xdr:col>12</xdr:col>
                    <xdr:colOff>1143000</xdr:colOff>
                    <xdr:row>46</xdr:row>
                    <xdr:rowOff>314325</xdr:rowOff>
                  </to>
                </anchor>
              </controlPr>
            </control>
          </mc:Choice>
        </mc:AlternateContent>
        <mc:AlternateContent xmlns:mc="http://schemas.openxmlformats.org/markup-compatibility/2006">
          <mc:Choice Requires="x14">
            <control shapeId="32855" r:id="rId92" name="Drop Down 87">
              <controlPr defaultSize="0" autoLine="0" autoPict="0">
                <anchor moveWithCells="1">
                  <from>
                    <xdr:col>12</xdr:col>
                    <xdr:colOff>200025</xdr:colOff>
                    <xdr:row>47</xdr:row>
                    <xdr:rowOff>114300</xdr:rowOff>
                  </from>
                  <to>
                    <xdr:col>12</xdr:col>
                    <xdr:colOff>1143000</xdr:colOff>
                    <xdr:row>47</xdr:row>
                    <xdr:rowOff>314325</xdr:rowOff>
                  </to>
                </anchor>
              </controlPr>
            </control>
          </mc:Choice>
        </mc:AlternateContent>
        <mc:AlternateContent xmlns:mc="http://schemas.openxmlformats.org/markup-compatibility/2006">
          <mc:Choice Requires="x14">
            <control shapeId="32856" r:id="rId93" name="Drop Down 88">
              <controlPr defaultSize="0" autoLine="0" autoPict="0">
                <anchor moveWithCells="1">
                  <from>
                    <xdr:col>12</xdr:col>
                    <xdr:colOff>200025</xdr:colOff>
                    <xdr:row>48</xdr:row>
                    <xdr:rowOff>114300</xdr:rowOff>
                  </from>
                  <to>
                    <xdr:col>12</xdr:col>
                    <xdr:colOff>1143000</xdr:colOff>
                    <xdr:row>48</xdr:row>
                    <xdr:rowOff>314325</xdr:rowOff>
                  </to>
                </anchor>
              </controlPr>
            </control>
          </mc:Choice>
        </mc:AlternateContent>
        <mc:AlternateContent xmlns:mc="http://schemas.openxmlformats.org/markup-compatibility/2006">
          <mc:Choice Requires="x14">
            <control shapeId="32857" r:id="rId94" name="Drop Down 89">
              <controlPr defaultSize="0" autoLine="0" autoPict="0">
                <anchor moveWithCells="1">
                  <from>
                    <xdr:col>12</xdr:col>
                    <xdr:colOff>200025</xdr:colOff>
                    <xdr:row>49</xdr:row>
                    <xdr:rowOff>114300</xdr:rowOff>
                  </from>
                  <to>
                    <xdr:col>12</xdr:col>
                    <xdr:colOff>1143000</xdr:colOff>
                    <xdr:row>49</xdr:row>
                    <xdr:rowOff>314325</xdr:rowOff>
                  </to>
                </anchor>
              </controlPr>
            </control>
          </mc:Choice>
        </mc:AlternateContent>
        <mc:AlternateContent xmlns:mc="http://schemas.openxmlformats.org/markup-compatibility/2006">
          <mc:Choice Requires="x14">
            <control shapeId="32858" r:id="rId95" name="Drop Down 90">
              <controlPr defaultSize="0" autoLine="0" autoPict="0">
                <anchor moveWithCells="1">
                  <from>
                    <xdr:col>12</xdr:col>
                    <xdr:colOff>200025</xdr:colOff>
                    <xdr:row>50</xdr:row>
                    <xdr:rowOff>114300</xdr:rowOff>
                  </from>
                  <to>
                    <xdr:col>12</xdr:col>
                    <xdr:colOff>1143000</xdr:colOff>
                    <xdr:row>50</xdr:row>
                    <xdr:rowOff>314325</xdr:rowOff>
                  </to>
                </anchor>
              </controlPr>
            </control>
          </mc:Choice>
        </mc:AlternateContent>
        <mc:AlternateContent xmlns:mc="http://schemas.openxmlformats.org/markup-compatibility/2006">
          <mc:Choice Requires="x14">
            <control shapeId="32859" r:id="rId96" name="Drop Down 91">
              <controlPr defaultSize="0" autoLine="0" autoPict="0">
                <anchor moveWithCells="1">
                  <from>
                    <xdr:col>12</xdr:col>
                    <xdr:colOff>200025</xdr:colOff>
                    <xdr:row>51</xdr:row>
                    <xdr:rowOff>114300</xdr:rowOff>
                  </from>
                  <to>
                    <xdr:col>12</xdr:col>
                    <xdr:colOff>1143000</xdr:colOff>
                    <xdr:row>51</xdr:row>
                    <xdr:rowOff>314325</xdr:rowOff>
                  </to>
                </anchor>
              </controlPr>
            </control>
          </mc:Choice>
        </mc:AlternateContent>
        <mc:AlternateContent xmlns:mc="http://schemas.openxmlformats.org/markup-compatibility/2006">
          <mc:Choice Requires="x14">
            <control shapeId="32860" r:id="rId97" name="Drop Down 92">
              <controlPr defaultSize="0" autoLine="0" autoPict="0">
                <anchor moveWithCells="1">
                  <from>
                    <xdr:col>12</xdr:col>
                    <xdr:colOff>200025</xdr:colOff>
                    <xdr:row>52</xdr:row>
                    <xdr:rowOff>114300</xdr:rowOff>
                  </from>
                  <to>
                    <xdr:col>12</xdr:col>
                    <xdr:colOff>1143000</xdr:colOff>
                    <xdr:row>52</xdr:row>
                    <xdr:rowOff>314325</xdr:rowOff>
                  </to>
                </anchor>
              </controlPr>
            </control>
          </mc:Choice>
        </mc:AlternateContent>
        <mc:AlternateContent xmlns:mc="http://schemas.openxmlformats.org/markup-compatibility/2006">
          <mc:Choice Requires="x14">
            <control shapeId="32861" r:id="rId98" name="Drop Down 93">
              <controlPr defaultSize="0" autoLine="0" autoPict="0">
                <anchor moveWithCells="1">
                  <from>
                    <xdr:col>12</xdr:col>
                    <xdr:colOff>200025</xdr:colOff>
                    <xdr:row>53</xdr:row>
                    <xdr:rowOff>114300</xdr:rowOff>
                  </from>
                  <to>
                    <xdr:col>12</xdr:col>
                    <xdr:colOff>1143000</xdr:colOff>
                    <xdr:row>53</xdr:row>
                    <xdr:rowOff>314325</xdr:rowOff>
                  </to>
                </anchor>
              </controlPr>
            </control>
          </mc:Choice>
        </mc:AlternateContent>
        <mc:AlternateContent xmlns:mc="http://schemas.openxmlformats.org/markup-compatibility/2006">
          <mc:Choice Requires="x14">
            <control shapeId="32862" r:id="rId99" name="Drop Down 94">
              <controlPr defaultSize="0" autoLine="0" autoPict="0">
                <anchor moveWithCells="1">
                  <from>
                    <xdr:col>12</xdr:col>
                    <xdr:colOff>200025</xdr:colOff>
                    <xdr:row>54</xdr:row>
                    <xdr:rowOff>114300</xdr:rowOff>
                  </from>
                  <to>
                    <xdr:col>12</xdr:col>
                    <xdr:colOff>1143000</xdr:colOff>
                    <xdr:row>54</xdr:row>
                    <xdr:rowOff>314325</xdr:rowOff>
                  </to>
                </anchor>
              </controlPr>
            </control>
          </mc:Choice>
        </mc:AlternateContent>
        <mc:AlternateContent xmlns:mc="http://schemas.openxmlformats.org/markup-compatibility/2006">
          <mc:Choice Requires="x14">
            <control shapeId="32863" r:id="rId100" name="Drop Down 95">
              <controlPr defaultSize="0" autoLine="0" autoPict="0">
                <anchor moveWithCells="1">
                  <from>
                    <xdr:col>12</xdr:col>
                    <xdr:colOff>200025</xdr:colOff>
                    <xdr:row>55</xdr:row>
                    <xdr:rowOff>114300</xdr:rowOff>
                  </from>
                  <to>
                    <xdr:col>12</xdr:col>
                    <xdr:colOff>1143000</xdr:colOff>
                    <xdr:row>55</xdr:row>
                    <xdr:rowOff>314325</xdr:rowOff>
                  </to>
                </anchor>
              </controlPr>
            </control>
          </mc:Choice>
        </mc:AlternateContent>
        <mc:AlternateContent xmlns:mc="http://schemas.openxmlformats.org/markup-compatibility/2006">
          <mc:Choice Requires="x14">
            <control shapeId="32864" r:id="rId101" name="Drop Down 96">
              <controlPr defaultSize="0" autoLine="0" autoPict="0">
                <anchor moveWithCells="1">
                  <from>
                    <xdr:col>12</xdr:col>
                    <xdr:colOff>200025</xdr:colOff>
                    <xdr:row>56</xdr:row>
                    <xdr:rowOff>114300</xdr:rowOff>
                  </from>
                  <to>
                    <xdr:col>12</xdr:col>
                    <xdr:colOff>1143000</xdr:colOff>
                    <xdr:row>56</xdr:row>
                    <xdr:rowOff>314325</xdr:rowOff>
                  </to>
                </anchor>
              </controlPr>
            </control>
          </mc:Choice>
        </mc:AlternateContent>
        <mc:AlternateContent xmlns:mc="http://schemas.openxmlformats.org/markup-compatibility/2006">
          <mc:Choice Requires="x14">
            <control shapeId="32865" r:id="rId102" name="Drop Down 97">
              <controlPr defaultSize="0" autoLine="0" autoPict="0">
                <anchor moveWithCells="1">
                  <from>
                    <xdr:col>12</xdr:col>
                    <xdr:colOff>200025</xdr:colOff>
                    <xdr:row>57</xdr:row>
                    <xdr:rowOff>114300</xdr:rowOff>
                  </from>
                  <to>
                    <xdr:col>12</xdr:col>
                    <xdr:colOff>1143000</xdr:colOff>
                    <xdr:row>57</xdr:row>
                    <xdr:rowOff>314325</xdr:rowOff>
                  </to>
                </anchor>
              </controlPr>
            </control>
          </mc:Choice>
        </mc:AlternateContent>
        <mc:AlternateContent xmlns:mc="http://schemas.openxmlformats.org/markup-compatibility/2006">
          <mc:Choice Requires="x14">
            <control shapeId="32866" r:id="rId103" name="Drop Down 98">
              <controlPr defaultSize="0" autoLine="0" autoPict="0">
                <anchor moveWithCells="1">
                  <from>
                    <xdr:col>12</xdr:col>
                    <xdr:colOff>200025</xdr:colOff>
                    <xdr:row>58</xdr:row>
                    <xdr:rowOff>114300</xdr:rowOff>
                  </from>
                  <to>
                    <xdr:col>12</xdr:col>
                    <xdr:colOff>1143000</xdr:colOff>
                    <xdr:row>58</xdr:row>
                    <xdr:rowOff>314325</xdr:rowOff>
                  </to>
                </anchor>
              </controlPr>
            </control>
          </mc:Choice>
        </mc:AlternateContent>
        <mc:AlternateContent xmlns:mc="http://schemas.openxmlformats.org/markup-compatibility/2006">
          <mc:Choice Requires="x14">
            <control shapeId="32867" r:id="rId104" name="Drop Down 99">
              <controlPr defaultSize="0" autoLine="0" autoPict="0">
                <anchor moveWithCells="1">
                  <from>
                    <xdr:col>12</xdr:col>
                    <xdr:colOff>200025</xdr:colOff>
                    <xdr:row>59</xdr:row>
                    <xdr:rowOff>114300</xdr:rowOff>
                  </from>
                  <to>
                    <xdr:col>12</xdr:col>
                    <xdr:colOff>1143000</xdr:colOff>
                    <xdr:row>59</xdr:row>
                    <xdr:rowOff>314325</xdr:rowOff>
                  </to>
                </anchor>
              </controlPr>
            </control>
          </mc:Choice>
        </mc:AlternateContent>
        <mc:AlternateContent xmlns:mc="http://schemas.openxmlformats.org/markup-compatibility/2006">
          <mc:Choice Requires="x14">
            <control shapeId="32868" r:id="rId105" name="Drop Down 100">
              <controlPr defaultSize="0" autoLine="0" autoPict="0">
                <anchor moveWithCells="1">
                  <from>
                    <xdr:col>12</xdr:col>
                    <xdr:colOff>200025</xdr:colOff>
                    <xdr:row>60</xdr:row>
                    <xdr:rowOff>114300</xdr:rowOff>
                  </from>
                  <to>
                    <xdr:col>12</xdr:col>
                    <xdr:colOff>1143000</xdr:colOff>
                    <xdr:row>60</xdr:row>
                    <xdr:rowOff>314325</xdr:rowOff>
                  </to>
                </anchor>
              </controlPr>
            </control>
          </mc:Choice>
        </mc:AlternateContent>
        <mc:AlternateContent xmlns:mc="http://schemas.openxmlformats.org/markup-compatibility/2006">
          <mc:Choice Requires="x14">
            <control shapeId="32869" r:id="rId106" name="Drop Down 101">
              <controlPr defaultSize="0" autoLine="0" autoPict="0">
                <anchor moveWithCells="1">
                  <from>
                    <xdr:col>9</xdr:col>
                    <xdr:colOff>200025</xdr:colOff>
                    <xdr:row>10</xdr:row>
                    <xdr:rowOff>114300</xdr:rowOff>
                  </from>
                  <to>
                    <xdr:col>9</xdr:col>
                    <xdr:colOff>1143000</xdr:colOff>
                    <xdr:row>10</xdr:row>
                    <xdr:rowOff>314325</xdr:rowOff>
                  </to>
                </anchor>
              </controlPr>
            </control>
          </mc:Choice>
        </mc:AlternateContent>
        <mc:AlternateContent xmlns:mc="http://schemas.openxmlformats.org/markup-compatibility/2006">
          <mc:Choice Requires="x14">
            <control shapeId="32870" r:id="rId107" name="Drop Down 102">
              <controlPr defaultSize="0" autoLine="0" autoPict="0">
                <anchor moveWithCells="1">
                  <from>
                    <xdr:col>9</xdr:col>
                    <xdr:colOff>200025</xdr:colOff>
                    <xdr:row>12</xdr:row>
                    <xdr:rowOff>114300</xdr:rowOff>
                  </from>
                  <to>
                    <xdr:col>9</xdr:col>
                    <xdr:colOff>1143000</xdr:colOff>
                    <xdr:row>12</xdr:row>
                    <xdr:rowOff>314325</xdr:rowOff>
                  </to>
                </anchor>
              </controlPr>
            </control>
          </mc:Choice>
        </mc:AlternateContent>
        <mc:AlternateContent xmlns:mc="http://schemas.openxmlformats.org/markup-compatibility/2006">
          <mc:Choice Requires="x14">
            <control shapeId="32871" r:id="rId108" name="Drop Down 103">
              <controlPr defaultSize="0" autoLine="0" autoPict="0">
                <anchor moveWithCells="1">
                  <from>
                    <xdr:col>9</xdr:col>
                    <xdr:colOff>200025</xdr:colOff>
                    <xdr:row>13</xdr:row>
                    <xdr:rowOff>114300</xdr:rowOff>
                  </from>
                  <to>
                    <xdr:col>9</xdr:col>
                    <xdr:colOff>1143000</xdr:colOff>
                    <xdr:row>13</xdr:row>
                    <xdr:rowOff>314325</xdr:rowOff>
                  </to>
                </anchor>
              </controlPr>
            </control>
          </mc:Choice>
        </mc:AlternateContent>
        <mc:AlternateContent xmlns:mc="http://schemas.openxmlformats.org/markup-compatibility/2006">
          <mc:Choice Requires="x14">
            <control shapeId="32872" r:id="rId109" name="Drop Down 104">
              <controlPr defaultSize="0" autoLine="0" autoPict="0">
                <anchor moveWithCells="1">
                  <from>
                    <xdr:col>9</xdr:col>
                    <xdr:colOff>200025</xdr:colOff>
                    <xdr:row>14</xdr:row>
                    <xdr:rowOff>114300</xdr:rowOff>
                  </from>
                  <to>
                    <xdr:col>9</xdr:col>
                    <xdr:colOff>1143000</xdr:colOff>
                    <xdr:row>14</xdr:row>
                    <xdr:rowOff>314325</xdr:rowOff>
                  </to>
                </anchor>
              </controlPr>
            </control>
          </mc:Choice>
        </mc:AlternateContent>
        <mc:AlternateContent xmlns:mc="http://schemas.openxmlformats.org/markup-compatibility/2006">
          <mc:Choice Requires="x14">
            <control shapeId="32873" r:id="rId110" name="Drop Down 105">
              <controlPr defaultSize="0" autoLine="0" autoPict="0">
                <anchor moveWithCells="1">
                  <from>
                    <xdr:col>9</xdr:col>
                    <xdr:colOff>200025</xdr:colOff>
                    <xdr:row>15</xdr:row>
                    <xdr:rowOff>114300</xdr:rowOff>
                  </from>
                  <to>
                    <xdr:col>9</xdr:col>
                    <xdr:colOff>1143000</xdr:colOff>
                    <xdr:row>15</xdr:row>
                    <xdr:rowOff>314325</xdr:rowOff>
                  </to>
                </anchor>
              </controlPr>
            </control>
          </mc:Choice>
        </mc:AlternateContent>
        <mc:AlternateContent xmlns:mc="http://schemas.openxmlformats.org/markup-compatibility/2006">
          <mc:Choice Requires="x14">
            <control shapeId="32874" r:id="rId111" name="Drop Down 106">
              <controlPr defaultSize="0" autoLine="0" autoPict="0">
                <anchor moveWithCells="1">
                  <from>
                    <xdr:col>9</xdr:col>
                    <xdr:colOff>200025</xdr:colOff>
                    <xdr:row>16</xdr:row>
                    <xdr:rowOff>114300</xdr:rowOff>
                  </from>
                  <to>
                    <xdr:col>9</xdr:col>
                    <xdr:colOff>1143000</xdr:colOff>
                    <xdr:row>16</xdr:row>
                    <xdr:rowOff>314325</xdr:rowOff>
                  </to>
                </anchor>
              </controlPr>
            </control>
          </mc:Choice>
        </mc:AlternateContent>
        <mc:AlternateContent xmlns:mc="http://schemas.openxmlformats.org/markup-compatibility/2006">
          <mc:Choice Requires="x14">
            <control shapeId="32875" r:id="rId112" name="Drop Down 107">
              <controlPr defaultSize="0" autoLine="0" autoPict="0">
                <anchor moveWithCells="1">
                  <from>
                    <xdr:col>9</xdr:col>
                    <xdr:colOff>200025</xdr:colOff>
                    <xdr:row>17</xdr:row>
                    <xdr:rowOff>114300</xdr:rowOff>
                  </from>
                  <to>
                    <xdr:col>9</xdr:col>
                    <xdr:colOff>1143000</xdr:colOff>
                    <xdr:row>17</xdr:row>
                    <xdr:rowOff>314325</xdr:rowOff>
                  </to>
                </anchor>
              </controlPr>
            </control>
          </mc:Choice>
        </mc:AlternateContent>
        <mc:AlternateContent xmlns:mc="http://schemas.openxmlformats.org/markup-compatibility/2006">
          <mc:Choice Requires="x14">
            <control shapeId="32876" r:id="rId113" name="Drop Down 108">
              <controlPr defaultSize="0" autoLine="0" autoPict="0">
                <anchor moveWithCells="1">
                  <from>
                    <xdr:col>9</xdr:col>
                    <xdr:colOff>200025</xdr:colOff>
                    <xdr:row>18</xdr:row>
                    <xdr:rowOff>114300</xdr:rowOff>
                  </from>
                  <to>
                    <xdr:col>9</xdr:col>
                    <xdr:colOff>1143000</xdr:colOff>
                    <xdr:row>18</xdr:row>
                    <xdr:rowOff>314325</xdr:rowOff>
                  </to>
                </anchor>
              </controlPr>
            </control>
          </mc:Choice>
        </mc:AlternateContent>
        <mc:AlternateContent xmlns:mc="http://schemas.openxmlformats.org/markup-compatibility/2006">
          <mc:Choice Requires="x14">
            <control shapeId="32877" r:id="rId114" name="Drop Down 109">
              <controlPr defaultSize="0" autoLine="0" autoPict="0">
                <anchor moveWithCells="1">
                  <from>
                    <xdr:col>9</xdr:col>
                    <xdr:colOff>200025</xdr:colOff>
                    <xdr:row>19</xdr:row>
                    <xdr:rowOff>114300</xdr:rowOff>
                  </from>
                  <to>
                    <xdr:col>9</xdr:col>
                    <xdr:colOff>1143000</xdr:colOff>
                    <xdr:row>19</xdr:row>
                    <xdr:rowOff>314325</xdr:rowOff>
                  </to>
                </anchor>
              </controlPr>
            </control>
          </mc:Choice>
        </mc:AlternateContent>
        <mc:AlternateContent xmlns:mc="http://schemas.openxmlformats.org/markup-compatibility/2006">
          <mc:Choice Requires="x14">
            <control shapeId="32878" r:id="rId115" name="Drop Down 110">
              <controlPr defaultSize="0" autoLine="0" autoPict="0">
                <anchor moveWithCells="1">
                  <from>
                    <xdr:col>9</xdr:col>
                    <xdr:colOff>200025</xdr:colOff>
                    <xdr:row>20</xdr:row>
                    <xdr:rowOff>114300</xdr:rowOff>
                  </from>
                  <to>
                    <xdr:col>9</xdr:col>
                    <xdr:colOff>1143000</xdr:colOff>
                    <xdr:row>20</xdr:row>
                    <xdr:rowOff>314325</xdr:rowOff>
                  </to>
                </anchor>
              </controlPr>
            </control>
          </mc:Choice>
        </mc:AlternateContent>
        <mc:AlternateContent xmlns:mc="http://schemas.openxmlformats.org/markup-compatibility/2006">
          <mc:Choice Requires="x14">
            <control shapeId="32879" r:id="rId116" name="Drop Down 111">
              <controlPr defaultSize="0" autoLine="0" autoPict="0">
                <anchor moveWithCells="1">
                  <from>
                    <xdr:col>9</xdr:col>
                    <xdr:colOff>200025</xdr:colOff>
                    <xdr:row>21</xdr:row>
                    <xdr:rowOff>114300</xdr:rowOff>
                  </from>
                  <to>
                    <xdr:col>9</xdr:col>
                    <xdr:colOff>1143000</xdr:colOff>
                    <xdr:row>21</xdr:row>
                    <xdr:rowOff>314325</xdr:rowOff>
                  </to>
                </anchor>
              </controlPr>
            </control>
          </mc:Choice>
        </mc:AlternateContent>
        <mc:AlternateContent xmlns:mc="http://schemas.openxmlformats.org/markup-compatibility/2006">
          <mc:Choice Requires="x14">
            <control shapeId="32880" r:id="rId117" name="Drop Down 112">
              <controlPr defaultSize="0" autoLine="0" autoPict="0">
                <anchor moveWithCells="1">
                  <from>
                    <xdr:col>9</xdr:col>
                    <xdr:colOff>200025</xdr:colOff>
                    <xdr:row>22</xdr:row>
                    <xdr:rowOff>114300</xdr:rowOff>
                  </from>
                  <to>
                    <xdr:col>9</xdr:col>
                    <xdr:colOff>1143000</xdr:colOff>
                    <xdr:row>22</xdr:row>
                    <xdr:rowOff>314325</xdr:rowOff>
                  </to>
                </anchor>
              </controlPr>
            </control>
          </mc:Choice>
        </mc:AlternateContent>
        <mc:AlternateContent xmlns:mc="http://schemas.openxmlformats.org/markup-compatibility/2006">
          <mc:Choice Requires="x14">
            <control shapeId="32881" r:id="rId118" name="Drop Down 113">
              <controlPr defaultSize="0" autoLine="0" autoPict="0">
                <anchor moveWithCells="1">
                  <from>
                    <xdr:col>9</xdr:col>
                    <xdr:colOff>200025</xdr:colOff>
                    <xdr:row>23</xdr:row>
                    <xdr:rowOff>114300</xdr:rowOff>
                  </from>
                  <to>
                    <xdr:col>9</xdr:col>
                    <xdr:colOff>1143000</xdr:colOff>
                    <xdr:row>23</xdr:row>
                    <xdr:rowOff>314325</xdr:rowOff>
                  </to>
                </anchor>
              </controlPr>
            </control>
          </mc:Choice>
        </mc:AlternateContent>
        <mc:AlternateContent xmlns:mc="http://schemas.openxmlformats.org/markup-compatibility/2006">
          <mc:Choice Requires="x14">
            <control shapeId="32882" r:id="rId119" name="Drop Down 114">
              <controlPr defaultSize="0" autoLine="0" autoPict="0">
                <anchor moveWithCells="1">
                  <from>
                    <xdr:col>9</xdr:col>
                    <xdr:colOff>200025</xdr:colOff>
                    <xdr:row>24</xdr:row>
                    <xdr:rowOff>114300</xdr:rowOff>
                  </from>
                  <to>
                    <xdr:col>9</xdr:col>
                    <xdr:colOff>1143000</xdr:colOff>
                    <xdr:row>24</xdr:row>
                    <xdr:rowOff>314325</xdr:rowOff>
                  </to>
                </anchor>
              </controlPr>
            </control>
          </mc:Choice>
        </mc:AlternateContent>
        <mc:AlternateContent xmlns:mc="http://schemas.openxmlformats.org/markup-compatibility/2006">
          <mc:Choice Requires="x14">
            <control shapeId="32883" r:id="rId120" name="Drop Down 115">
              <controlPr defaultSize="0" autoLine="0" autoPict="0">
                <anchor moveWithCells="1">
                  <from>
                    <xdr:col>9</xdr:col>
                    <xdr:colOff>200025</xdr:colOff>
                    <xdr:row>25</xdr:row>
                    <xdr:rowOff>114300</xdr:rowOff>
                  </from>
                  <to>
                    <xdr:col>9</xdr:col>
                    <xdr:colOff>1143000</xdr:colOff>
                    <xdr:row>25</xdr:row>
                    <xdr:rowOff>314325</xdr:rowOff>
                  </to>
                </anchor>
              </controlPr>
            </control>
          </mc:Choice>
        </mc:AlternateContent>
        <mc:AlternateContent xmlns:mc="http://schemas.openxmlformats.org/markup-compatibility/2006">
          <mc:Choice Requires="x14">
            <control shapeId="32884" r:id="rId121" name="Drop Down 116">
              <controlPr defaultSize="0" autoLine="0" autoPict="0">
                <anchor moveWithCells="1">
                  <from>
                    <xdr:col>9</xdr:col>
                    <xdr:colOff>200025</xdr:colOff>
                    <xdr:row>26</xdr:row>
                    <xdr:rowOff>114300</xdr:rowOff>
                  </from>
                  <to>
                    <xdr:col>9</xdr:col>
                    <xdr:colOff>1143000</xdr:colOff>
                    <xdr:row>26</xdr:row>
                    <xdr:rowOff>314325</xdr:rowOff>
                  </to>
                </anchor>
              </controlPr>
            </control>
          </mc:Choice>
        </mc:AlternateContent>
        <mc:AlternateContent xmlns:mc="http://schemas.openxmlformats.org/markup-compatibility/2006">
          <mc:Choice Requires="x14">
            <control shapeId="32885" r:id="rId122" name="Drop Down 117">
              <controlPr defaultSize="0" autoLine="0" autoPict="0">
                <anchor moveWithCells="1">
                  <from>
                    <xdr:col>9</xdr:col>
                    <xdr:colOff>200025</xdr:colOff>
                    <xdr:row>27</xdr:row>
                    <xdr:rowOff>114300</xdr:rowOff>
                  </from>
                  <to>
                    <xdr:col>9</xdr:col>
                    <xdr:colOff>1143000</xdr:colOff>
                    <xdr:row>27</xdr:row>
                    <xdr:rowOff>314325</xdr:rowOff>
                  </to>
                </anchor>
              </controlPr>
            </control>
          </mc:Choice>
        </mc:AlternateContent>
        <mc:AlternateContent xmlns:mc="http://schemas.openxmlformats.org/markup-compatibility/2006">
          <mc:Choice Requires="x14">
            <control shapeId="32886" r:id="rId123" name="Drop Down 118">
              <controlPr defaultSize="0" autoLine="0" autoPict="0">
                <anchor moveWithCells="1">
                  <from>
                    <xdr:col>9</xdr:col>
                    <xdr:colOff>200025</xdr:colOff>
                    <xdr:row>28</xdr:row>
                    <xdr:rowOff>114300</xdr:rowOff>
                  </from>
                  <to>
                    <xdr:col>9</xdr:col>
                    <xdr:colOff>1143000</xdr:colOff>
                    <xdr:row>28</xdr:row>
                    <xdr:rowOff>314325</xdr:rowOff>
                  </to>
                </anchor>
              </controlPr>
            </control>
          </mc:Choice>
        </mc:AlternateContent>
        <mc:AlternateContent xmlns:mc="http://schemas.openxmlformats.org/markup-compatibility/2006">
          <mc:Choice Requires="x14">
            <control shapeId="32887" r:id="rId124" name="Drop Down 119">
              <controlPr defaultSize="0" autoLine="0" autoPict="0">
                <anchor moveWithCells="1">
                  <from>
                    <xdr:col>9</xdr:col>
                    <xdr:colOff>200025</xdr:colOff>
                    <xdr:row>29</xdr:row>
                    <xdr:rowOff>114300</xdr:rowOff>
                  </from>
                  <to>
                    <xdr:col>9</xdr:col>
                    <xdr:colOff>1143000</xdr:colOff>
                    <xdr:row>29</xdr:row>
                    <xdr:rowOff>314325</xdr:rowOff>
                  </to>
                </anchor>
              </controlPr>
            </control>
          </mc:Choice>
        </mc:AlternateContent>
        <mc:AlternateContent xmlns:mc="http://schemas.openxmlformats.org/markup-compatibility/2006">
          <mc:Choice Requires="x14">
            <control shapeId="32888" r:id="rId125" name="Drop Down 120">
              <controlPr defaultSize="0" autoLine="0" autoPict="0">
                <anchor moveWithCells="1">
                  <from>
                    <xdr:col>9</xdr:col>
                    <xdr:colOff>200025</xdr:colOff>
                    <xdr:row>30</xdr:row>
                    <xdr:rowOff>114300</xdr:rowOff>
                  </from>
                  <to>
                    <xdr:col>9</xdr:col>
                    <xdr:colOff>1143000</xdr:colOff>
                    <xdr:row>30</xdr:row>
                    <xdr:rowOff>314325</xdr:rowOff>
                  </to>
                </anchor>
              </controlPr>
            </control>
          </mc:Choice>
        </mc:AlternateContent>
        <mc:AlternateContent xmlns:mc="http://schemas.openxmlformats.org/markup-compatibility/2006">
          <mc:Choice Requires="x14">
            <control shapeId="32889" r:id="rId126" name="Drop Down 121">
              <controlPr defaultSize="0" autoLine="0" autoPict="0">
                <anchor moveWithCells="1">
                  <from>
                    <xdr:col>9</xdr:col>
                    <xdr:colOff>200025</xdr:colOff>
                    <xdr:row>31</xdr:row>
                    <xdr:rowOff>114300</xdr:rowOff>
                  </from>
                  <to>
                    <xdr:col>9</xdr:col>
                    <xdr:colOff>1143000</xdr:colOff>
                    <xdr:row>31</xdr:row>
                    <xdr:rowOff>314325</xdr:rowOff>
                  </to>
                </anchor>
              </controlPr>
            </control>
          </mc:Choice>
        </mc:AlternateContent>
        <mc:AlternateContent xmlns:mc="http://schemas.openxmlformats.org/markup-compatibility/2006">
          <mc:Choice Requires="x14">
            <control shapeId="32890" r:id="rId127" name="Drop Down 122">
              <controlPr defaultSize="0" autoLine="0" autoPict="0">
                <anchor moveWithCells="1">
                  <from>
                    <xdr:col>9</xdr:col>
                    <xdr:colOff>200025</xdr:colOff>
                    <xdr:row>32</xdr:row>
                    <xdr:rowOff>114300</xdr:rowOff>
                  </from>
                  <to>
                    <xdr:col>9</xdr:col>
                    <xdr:colOff>1143000</xdr:colOff>
                    <xdr:row>32</xdr:row>
                    <xdr:rowOff>314325</xdr:rowOff>
                  </to>
                </anchor>
              </controlPr>
            </control>
          </mc:Choice>
        </mc:AlternateContent>
        <mc:AlternateContent xmlns:mc="http://schemas.openxmlformats.org/markup-compatibility/2006">
          <mc:Choice Requires="x14">
            <control shapeId="32891" r:id="rId128" name="Drop Down 123">
              <controlPr defaultSize="0" autoLine="0" autoPict="0">
                <anchor moveWithCells="1">
                  <from>
                    <xdr:col>9</xdr:col>
                    <xdr:colOff>200025</xdr:colOff>
                    <xdr:row>33</xdr:row>
                    <xdr:rowOff>114300</xdr:rowOff>
                  </from>
                  <to>
                    <xdr:col>9</xdr:col>
                    <xdr:colOff>1143000</xdr:colOff>
                    <xdr:row>33</xdr:row>
                    <xdr:rowOff>314325</xdr:rowOff>
                  </to>
                </anchor>
              </controlPr>
            </control>
          </mc:Choice>
        </mc:AlternateContent>
        <mc:AlternateContent xmlns:mc="http://schemas.openxmlformats.org/markup-compatibility/2006">
          <mc:Choice Requires="x14">
            <control shapeId="32892" r:id="rId129" name="Drop Down 124">
              <controlPr defaultSize="0" autoLine="0" autoPict="0">
                <anchor moveWithCells="1">
                  <from>
                    <xdr:col>9</xdr:col>
                    <xdr:colOff>200025</xdr:colOff>
                    <xdr:row>34</xdr:row>
                    <xdr:rowOff>114300</xdr:rowOff>
                  </from>
                  <to>
                    <xdr:col>9</xdr:col>
                    <xdr:colOff>1143000</xdr:colOff>
                    <xdr:row>34</xdr:row>
                    <xdr:rowOff>314325</xdr:rowOff>
                  </to>
                </anchor>
              </controlPr>
            </control>
          </mc:Choice>
        </mc:AlternateContent>
        <mc:AlternateContent xmlns:mc="http://schemas.openxmlformats.org/markup-compatibility/2006">
          <mc:Choice Requires="x14">
            <control shapeId="32893" r:id="rId130" name="Drop Down 125">
              <controlPr defaultSize="0" autoLine="0" autoPict="0">
                <anchor moveWithCells="1">
                  <from>
                    <xdr:col>9</xdr:col>
                    <xdr:colOff>200025</xdr:colOff>
                    <xdr:row>35</xdr:row>
                    <xdr:rowOff>114300</xdr:rowOff>
                  </from>
                  <to>
                    <xdr:col>9</xdr:col>
                    <xdr:colOff>1143000</xdr:colOff>
                    <xdr:row>35</xdr:row>
                    <xdr:rowOff>314325</xdr:rowOff>
                  </to>
                </anchor>
              </controlPr>
            </control>
          </mc:Choice>
        </mc:AlternateContent>
        <mc:AlternateContent xmlns:mc="http://schemas.openxmlformats.org/markup-compatibility/2006">
          <mc:Choice Requires="x14">
            <control shapeId="32894" r:id="rId131" name="Drop Down 126">
              <controlPr defaultSize="0" autoLine="0" autoPict="0">
                <anchor moveWithCells="1">
                  <from>
                    <xdr:col>9</xdr:col>
                    <xdr:colOff>200025</xdr:colOff>
                    <xdr:row>36</xdr:row>
                    <xdr:rowOff>114300</xdr:rowOff>
                  </from>
                  <to>
                    <xdr:col>9</xdr:col>
                    <xdr:colOff>1143000</xdr:colOff>
                    <xdr:row>36</xdr:row>
                    <xdr:rowOff>314325</xdr:rowOff>
                  </to>
                </anchor>
              </controlPr>
            </control>
          </mc:Choice>
        </mc:AlternateContent>
        <mc:AlternateContent xmlns:mc="http://schemas.openxmlformats.org/markup-compatibility/2006">
          <mc:Choice Requires="x14">
            <control shapeId="32895" r:id="rId132" name="Drop Down 127">
              <controlPr defaultSize="0" autoLine="0" autoPict="0">
                <anchor moveWithCells="1">
                  <from>
                    <xdr:col>9</xdr:col>
                    <xdr:colOff>200025</xdr:colOff>
                    <xdr:row>37</xdr:row>
                    <xdr:rowOff>114300</xdr:rowOff>
                  </from>
                  <to>
                    <xdr:col>9</xdr:col>
                    <xdr:colOff>1143000</xdr:colOff>
                    <xdr:row>37</xdr:row>
                    <xdr:rowOff>314325</xdr:rowOff>
                  </to>
                </anchor>
              </controlPr>
            </control>
          </mc:Choice>
        </mc:AlternateContent>
        <mc:AlternateContent xmlns:mc="http://schemas.openxmlformats.org/markup-compatibility/2006">
          <mc:Choice Requires="x14">
            <control shapeId="32896" r:id="rId133" name="Drop Down 128">
              <controlPr defaultSize="0" autoLine="0" autoPict="0">
                <anchor moveWithCells="1">
                  <from>
                    <xdr:col>9</xdr:col>
                    <xdr:colOff>200025</xdr:colOff>
                    <xdr:row>38</xdr:row>
                    <xdr:rowOff>114300</xdr:rowOff>
                  </from>
                  <to>
                    <xdr:col>9</xdr:col>
                    <xdr:colOff>1143000</xdr:colOff>
                    <xdr:row>38</xdr:row>
                    <xdr:rowOff>314325</xdr:rowOff>
                  </to>
                </anchor>
              </controlPr>
            </control>
          </mc:Choice>
        </mc:AlternateContent>
        <mc:AlternateContent xmlns:mc="http://schemas.openxmlformats.org/markup-compatibility/2006">
          <mc:Choice Requires="x14">
            <control shapeId="32897" r:id="rId134" name="Drop Down 129">
              <controlPr defaultSize="0" autoLine="0" autoPict="0">
                <anchor moveWithCells="1">
                  <from>
                    <xdr:col>9</xdr:col>
                    <xdr:colOff>200025</xdr:colOff>
                    <xdr:row>39</xdr:row>
                    <xdr:rowOff>114300</xdr:rowOff>
                  </from>
                  <to>
                    <xdr:col>9</xdr:col>
                    <xdr:colOff>1143000</xdr:colOff>
                    <xdr:row>39</xdr:row>
                    <xdr:rowOff>314325</xdr:rowOff>
                  </to>
                </anchor>
              </controlPr>
            </control>
          </mc:Choice>
        </mc:AlternateContent>
        <mc:AlternateContent xmlns:mc="http://schemas.openxmlformats.org/markup-compatibility/2006">
          <mc:Choice Requires="x14">
            <control shapeId="32898" r:id="rId135" name="Drop Down 130">
              <controlPr defaultSize="0" autoLine="0" autoPict="0">
                <anchor moveWithCells="1">
                  <from>
                    <xdr:col>9</xdr:col>
                    <xdr:colOff>200025</xdr:colOff>
                    <xdr:row>40</xdr:row>
                    <xdr:rowOff>114300</xdr:rowOff>
                  </from>
                  <to>
                    <xdr:col>9</xdr:col>
                    <xdr:colOff>1143000</xdr:colOff>
                    <xdr:row>40</xdr:row>
                    <xdr:rowOff>314325</xdr:rowOff>
                  </to>
                </anchor>
              </controlPr>
            </control>
          </mc:Choice>
        </mc:AlternateContent>
        <mc:AlternateContent xmlns:mc="http://schemas.openxmlformats.org/markup-compatibility/2006">
          <mc:Choice Requires="x14">
            <control shapeId="32899" r:id="rId136" name="Drop Down 131">
              <controlPr defaultSize="0" autoLine="0" autoPict="0">
                <anchor moveWithCells="1">
                  <from>
                    <xdr:col>9</xdr:col>
                    <xdr:colOff>200025</xdr:colOff>
                    <xdr:row>41</xdr:row>
                    <xdr:rowOff>114300</xdr:rowOff>
                  </from>
                  <to>
                    <xdr:col>9</xdr:col>
                    <xdr:colOff>1143000</xdr:colOff>
                    <xdr:row>41</xdr:row>
                    <xdr:rowOff>314325</xdr:rowOff>
                  </to>
                </anchor>
              </controlPr>
            </control>
          </mc:Choice>
        </mc:AlternateContent>
        <mc:AlternateContent xmlns:mc="http://schemas.openxmlformats.org/markup-compatibility/2006">
          <mc:Choice Requires="x14">
            <control shapeId="32900" r:id="rId137" name="Drop Down 132">
              <controlPr defaultSize="0" autoLine="0" autoPict="0">
                <anchor moveWithCells="1">
                  <from>
                    <xdr:col>9</xdr:col>
                    <xdr:colOff>200025</xdr:colOff>
                    <xdr:row>42</xdr:row>
                    <xdr:rowOff>114300</xdr:rowOff>
                  </from>
                  <to>
                    <xdr:col>9</xdr:col>
                    <xdr:colOff>1143000</xdr:colOff>
                    <xdr:row>42</xdr:row>
                    <xdr:rowOff>314325</xdr:rowOff>
                  </to>
                </anchor>
              </controlPr>
            </control>
          </mc:Choice>
        </mc:AlternateContent>
        <mc:AlternateContent xmlns:mc="http://schemas.openxmlformats.org/markup-compatibility/2006">
          <mc:Choice Requires="x14">
            <control shapeId="32901" r:id="rId138" name="Drop Down 133">
              <controlPr defaultSize="0" autoLine="0" autoPict="0">
                <anchor moveWithCells="1">
                  <from>
                    <xdr:col>9</xdr:col>
                    <xdr:colOff>200025</xdr:colOff>
                    <xdr:row>43</xdr:row>
                    <xdr:rowOff>114300</xdr:rowOff>
                  </from>
                  <to>
                    <xdr:col>9</xdr:col>
                    <xdr:colOff>1143000</xdr:colOff>
                    <xdr:row>43</xdr:row>
                    <xdr:rowOff>314325</xdr:rowOff>
                  </to>
                </anchor>
              </controlPr>
            </control>
          </mc:Choice>
        </mc:AlternateContent>
        <mc:AlternateContent xmlns:mc="http://schemas.openxmlformats.org/markup-compatibility/2006">
          <mc:Choice Requires="x14">
            <control shapeId="32902" r:id="rId139" name="Drop Down 134">
              <controlPr defaultSize="0" autoLine="0" autoPict="0">
                <anchor moveWithCells="1">
                  <from>
                    <xdr:col>9</xdr:col>
                    <xdr:colOff>200025</xdr:colOff>
                    <xdr:row>44</xdr:row>
                    <xdr:rowOff>114300</xdr:rowOff>
                  </from>
                  <to>
                    <xdr:col>9</xdr:col>
                    <xdr:colOff>1143000</xdr:colOff>
                    <xdr:row>44</xdr:row>
                    <xdr:rowOff>314325</xdr:rowOff>
                  </to>
                </anchor>
              </controlPr>
            </control>
          </mc:Choice>
        </mc:AlternateContent>
        <mc:AlternateContent xmlns:mc="http://schemas.openxmlformats.org/markup-compatibility/2006">
          <mc:Choice Requires="x14">
            <control shapeId="32903" r:id="rId140" name="Drop Down 135">
              <controlPr defaultSize="0" autoLine="0" autoPict="0">
                <anchor moveWithCells="1">
                  <from>
                    <xdr:col>9</xdr:col>
                    <xdr:colOff>200025</xdr:colOff>
                    <xdr:row>45</xdr:row>
                    <xdr:rowOff>114300</xdr:rowOff>
                  </from>
                  <to>
                    <xdr:col>9</xdr:col>
                    <xdr:colOff>1143000</xdr:colOff>
                    <xdr:row>45</xdr:row>
                    <xdr:rowOff>314325</xdr:rowOff>
                  </to>
                </anchor>
              </controlPr>
            </control>
          </mc:Choice>
        </mc:AlternateContent>
        <mc:AlternateContent xmlns:mc="http://schemas.openxmlformats.org/markup-compatibility/2006">
          <mc:Choice Requires="x14">
            <control shapeId="32904" r:id="rId141" name="Drop Down 136">
              <controlPr defaultSize="0" autoLine="0" autoPict="0">
                <anchor moveWithCells="1">
                  <from>
                    <xdr:col>9</xdr:col>
                    <xdr:colOff>200025</xdr:colOff>
                    <xdr:row>46</xdr:row>
                    <xdr:rowOff>114300</xdr:rowOff>
                  </from>
                  <to>
                    <xdr:col>9</xdr:col>
                    <xdr:colOff>1143000</xdr:colOff>
                    <xdr:row>46</xdr:row>
                    <xdr:rowOff>314325</xdr:rowOff>
                  </to>
                </anchor>
              </controlPr>
            </control>
          </mc:Choice>
        </mc:AlternateContent>
        <mc:AlternateContent xmlns:mc="http://schemas.openxmlformats.org/markup-compatibility/2006">
          <mc:Choice Requires="x14">
            <control shapeId="32905" r:id="rId142" name="Drop Down 137">
              <controlPr defaultSize="0" autoLine="0" autoPict="0">
                <anchor moveWithCells="1">
                  <from>
                    <xdr:col>9</xdr:col>
                    <xdr:colOff>200025</xdr:colOff>
                    <xdr:row>47</xdr:row>
                    <xdr:rowOff>114300</xdr:rowOff>
                  </from>
                  <to>
                    <xdr:col>9</xdr:col>
                    <xdr:colOff>1143000</xdr:colOff>
                    <xdr:row>47</xdr:row>
                    <xdr:rowOff>314325</xdr:rowOff>
                  </to>
                </anchor>
              </controlPr>
            </control>
          </mc:Choice>
        </mc:AlternateContent>
        <mc:AlternateContent xmlns:mc="http://schemas.openxmlformats.org/markup-compatibility/2006">
          <mc:Choice Requires="x14">
            <control shapeId="32906" r:id="rId143" name="Drop Down 138">
              <controlPr defaultSize="0" autoLine="0" autoPict="0">
                <anchor moveWithCells="1">
                  <from>
                    <xdr:col>9</xdr:col>
                    <xdr:colOff>200025</xdr:colOff>
                    <xdr:row>48</xdr:row>
                    <xdr:rowOff>114300</xdr:rowOff>
                  </from>
                  <to>
                    <xdr:col>9</xdr:col>
                    <xdr:colOff>1143000</xdr:colOff>
                    <xdr:row>48</xdr:row>
                    <xdr:rowOff>314325</xdr:rowOff>
                  </to>
                </anchor>
              </controlPr>
            </control>
          </mc:Choice>
        </mc:AlternateContent>
        <mc:AlternateContent xmlns:mc="http://schemas.openxmlformats.org/markup-compatibility/2006">
          <mc:Choice Requires="x14">
            <control shapeId="32907" r:id="rId144" name="Drop Down 139">
              <controlPr defaultSize="0" autoLine="0" autoPict="0">
                <anchor moveWithCells="1">
                  <from>
                    <xdr:col>9</xdr:col>
                    <xdr:colOff>200025</xdr:colOff>
                    <xdr:row>49</xdr:row>
                    <xdr:rowOff>114300</xdr:rowOff>
                  </from>
                  <to>
                    <xdr:col>9</xdr:col>
                    <xdr:colOff>1143000</xdr:colOff>
                    <xdr:row>49</xdr:row>
                    <xdr:rowOff>314325</xdr:rowOff>
                  </to>
                </anchor>
              </controlPr>
            </control>
          </mc:Choice>
        </mc:AlternateContent>
        <mc:AlternateContent xmlns:mc="http://schemas.openxmlformats.org/markup-compatibility/2006">
          <mc:Choice Requires="x14">
            <control shapeId="32908" r:id="rId145" name="Drop Down 140">
              <controlPr defaultSize="0" autoLine="0" autoPict="0">
                <anchor moveWithCells="1">
                  <from>
                    <xdr:col>9</xdr:col>
                    <xdr:colOff>200025</xdr:colOff>
                    <xdr:row>50</xdr:row>
                    <xdr:rowOff>114300</xdr:rowOff>
                  </from>
                  <to>
                    <xdr:col>9</xdr:col>
                    <xdr:colOff>1143000</xdr:colOff>
                    <xdr:row>50</xdr:row>
                    <xdr:rowOff>314325</xdr:rowOff>
                  </to>
                </anchor>
              </controlPr>
            </control>
          </mc:Choice>
        </mc:AlternateContent>
        <mc:AlternateContent xmlns:mc="http://schemas.openxmlformats.org/markup-compatibility/2006">
          <mc:Choice Requires="x14">
            <control shapeId="32909" r:id="rId146" name="Drop Down 141">
              <controlPr defaultSize="0" autoLine="0" autoPict="0">
                <anchor moveWithCells="1">
                  <from>
                    <xdr:col>9</xdr:col>
                    <xdr:colOff>200025</xdr:colOff>
                    <xdr:row>51</xdr:row>
                    <xdr:rowOff>114300</xdr:rowOff>
                  </from>
                  <to>
                    <xdr:col>9</xdr:col>
                    <xdr:colOff>1143000</xdr:colOff>
                    <xdr:row>51</xdr:row>
                    <xdr:rowOff>314325</xdr:rowOff>
                  </to>
                </anchor>
              </controlPr>
            </control>
          </mc:Choice>
        </mc:AlternateContent>
        <mc:AlternateContent xmlns:mc="http://schemas.openxmlformats.org/markup-compatibility/2006">
          <mc:Choice Requires="x14">
            <control shapeId="32910" r:id="rId147" name="Drop Down 142">
              <controlPr defaultSize="0" autoLine="0" autoPict="0">
                <anchor moveWithCells="1">
                  <from>
                    <xdr:col>9</xdr:col>
                    <xdr:colOff>200025</xdr:colOff>
                    <xdr:row>52</xdr:row>
                    <xdr:rowOff>114300</xdr:rowOff>
                  </from>
                  <to>
                    <xdr:col>9</xdr:col>
                    <xdr:colOff>1143000</xdr:colOff>
                    <xdr:row>52</xdr:row>
                    <xdr:rowOff>314325</xdr:rowOff>
                  </to>
                </anchor>
              </controlPr>
            </control>
          </mc:Choice>
        </mc:AlternateContent>
        <mc:AlternateContent xmlns:mc="http://schemas.openxmlformats.org/markup-compatibility/2006">
          <mc:Choice Requires="x14">
            <control shapeId="32911" r:id="rId148" name="Drop Down 143">
              <controlPr defaultSize="0" autoLine="0" autoPict="0">
                <anchor moveWithCells="1">
                  <from>
                    <xdr:col>9</xdr:col>
                    <xdr:colOff>200025</xdr:colOff>
                    <xdr:row>53</xdr:row>
                    <xdr:rowOff>114300</xdr:rowOff>
                  </from>
                  <to>
                    <xdr:col>9</xdr:col>
                    <xdr:colOff>1143000</xdr:colOff>
                    <xdr:row>53</xdr:row>
                    <xdr:rowOff>314325</xdr:rowOff>
                  </to>
                </anchor>
              </controlPr>
            </control>
          </mc:Choice>
        </mc:AlternateContent>
        <mc:AlternateContent xmlns:mc="http://schemas.openxmlformats.org/markup-compatibility/2006">
          <mc:Choice Requires="x14">
            <control shapeId="32912" r:id="rId149" name="Drop Down 144">
              <controlPr defaultSize="0" autoLine="0" autoPict="0">
                <anchor moveWithCells="1">
                  <from>
                    <xdr:col>9</xdr:col>
                    <xdr:colOff>200025</xdr:colOff>
                    <xdr:row>54</xdr:row>
                    <xdr:rowOff>114300</xdr:rowOff>
                  </from>
                  <to>
                    <xdr:col>9</xdr:col>
                    <xdr:colOff>1143000</xdr:colOff>
                    <xdr:row>54</xdr:row>
                    <xdr:rowOff>314325</xdr:rowOff>
                  </to>
                </anchor>
              </controlPr>
            </control>
          </mc:Choice>
        </mc:AlternateContent>
        <mc:AlternateContent xmlns:mc="http://schemas.openxmlformats.org/markup-compatibility/2006">
          <mc:Choice Requires="x14">
            <control shapeId="32913" r:id="rId150" name="Drop Down 145">
              <controlPr defaultSize="0" autoLine="0" autoPict="0">
                <anchor moveWithCells="1">
                  <from>
                    <xdr:col>9</xdr:col>
                    <xdr:colOff>200025</xdr:colOff>
                    <xdr:row>55</xdr:row>
                    <xdr:rowOff>114300</xdr:rowOff>
                  </from>
                  <to>
                    <xdr:col>9</xdr:col>
                    <xdr:colOff>1143000</xdr:colOff>
                    <xdr:row>55</xdr:row>
                    <xdr:rowOff>314325</xdr:rowOff>
                  </to>
                </anchor>
              </controlPr>
            </control>
          </mc:Choice>
        </mc:AlternateContent>
        <mc:AlternateContent xmlns:mc="http://schemas.openxmlformats.org/markup-compatibility/2006">
          <mc:Choice Requires="x14">
            <control shapeId="32914" r:id="rId151" name="Drop Down 146">
              <controlPr defaultSize="0" autoLine="0" autoPict="0">
                <anchor moveWithCells="1">
                  <from>
                    <xdr:col>9</xdr:col>
                    <xdr:colOff>200025</xdr:colOff>
                    <xdr:row>56</xdr:row>
                    <xdr:rowOff>114300</xdr:rowOff>
                  </from>
                  <to>
                    <xdr:col>9</xdr:col>
                    <xdr:colOff>1143000</xdr:colOff>
                    <xdr:row>56</xdr:row>
                    <xdr:rowOff>314325</xdr:rowOff>
                  </to>
                </anchor>
              </controlPr>
            </control>
          </mc:Choice>
        </mc:AlternateContent>
        <mc:AlternateContent xmlns:mc="http://schemas.openxmlformats.org/markup-compatibility/2006">
          <mc:Choice Requires="x14">
            <control shapeId="32915" r:id="rId152" name="Drop Down 147">
              <controlPr defaultSize="0" autoLine="0" autoPict="0">
                <anchor moveWithCells="1">
                  <from>
                    <xdr:col>9</xdr:col>
                    <xdr:colOff>200025</xdr:colOff>
                    <xdr:row>57</xdr:row>
                    <xdr:rowOff>114300</xdr:rowOff>
                  </from>
                  <to>
                    <xdr:col>9</xdr:col>
                    <xdr:colOff>1143000</xdr:colOff>
                    <xdr:row>57</xdr:row>
                    <xdr:rowOff>314325</xdr:rowOff>
                  </to>
                </anchor>
              </controlPr>
            </control>
          </mc:Choice>
        </mc:AlternateContent>
        <mc:AlternateContent xmlns:mc="http://schemas.openxmlformats.org/markup-compatibility/2006">
          <mc:Choice Requires="x14">
            <control shapeId="32916" r:id="rId153" name="Drop Down 148">
              <controlPr defaultSize="0" autoLine="0" autoPict="0">
                <anchor moveWithCells="1">
                  <from>
                    <xdr:col>9</xdr:col>
                    <xdr:colOff>200025</xdr:colOff>
                    <xdr:row>58</xdr:row>
                    <xdr:rowOff>114300</xdr:rowOff>
                  </from>
                  <to>
                    <xdr:col>9</xdr:col>
                    <xdr:colOff>1143000</xdr:colOff>
                    <xdr:row>58</xdr:row>
                    <xdr:rowOff>314325</xdr:rowOff>
                  </to>
                </anchor>
              </controlPr>
            </control>
          </mc:Choice>
        </mc:AlternateContent>
        <mc:AlternateContent xmlns:mc="http://schemas.openxmlformats.org/markup-compatibility/2006">
          <mc:Choice Requires="x14">
            <control shapeId="32917" r:id="rId154" name="Drop Down 149">
              <controlPr defaultSize="0" autoLine="0" autoPict="0">
                <anchor moveWithCells="1">
                  <from>
                    <xdr:col>9</xdr:col>
                    <xdr:colOff>200025</xdr:colOff>
                    <xdr:row>59</xdr:row>
                    <xdr:rowOff>114300</xdr:rowOff>
                  </from>
                  <to>
                    <xdr:col>9</xdr:col>
                    <xdr:colOff>1143000</xdr:colOff>
                    <xdr:row>59</xdr:row>
                    <xdr:rowOff>314325</xdr:rowOff>
                  </to>
                </anchor>
              </controlPr>
            </control>
          </mc:Choice>
        </mc:AlternateContent>
        <mc:AlternateContent xmlns:mc="http://schemas.openxmlformats.org/markup-compatibility/2006">
          <mc:Choice Requires="x14">
            <control shapeId="32918" r:id="rId155" name="Drop Down 150">
              <controlPr defaultSize="0" autoLine="0" autoPict="0">
                <anchor moveWithCells="1">
                  <from>
                    <xdr:col>9</xdr:col>
                    <xdr:colOff>200025</xdr:colOff>
                    <xdr:row>60</xdr:row>
                    <xdr:rowOff>114300</xdr:rowOff>
                  </from>
                  <to>
                    <xdr:col>9</xdr:col>
                    <xdr:colOff>1143000</xdr:colOff>
                    <xdr:row>60</xdr:row>
                    <xdr:rowOff>314325</xdr:rowOff>
                  </to>
                </anchor>
              </controlPr>
            </control>
          </mc:Choice>
        </mc:AlternateContent>
        <mc:AlternateContent xmlns:mc="http://schemas.openxmlformats.org/markup-compatibility/2006">
          <mc:Choice Requires="x14">
            <control shapeId="32919" r:id="rId156" name="Drop Down 151">
              <controlPr defaultSize="0" autoLine="0" autoPict="0">
                <anchor moveWithCells="1">
                  <from>
                    <xdr:col>24</xdr:col>
                    <xdr:colOff>276225</xdr:colOff>
                    <xdr:row>5</xdr:row>
                    <xdr:rowOff>152400</xdr:rowOff>
                  </from>
                  <to>
                    <xdr:col>24</xdr:col>
                    <xdr:colOff>1123950</xdr:colOff>
                    <xdr:row>6</xdr:row>
                    <xdr:rowOff>9525</xdr:rowOff>
                  </to>
                </anchor>
              </controlPr>
            </control>
          </mc:Choice>
        </mc:AlternateContent>
        <mc:AlternateContent xmlns:mc="http://schemas.openxmlformats.org/markup-compatibility/2006">
          <mc:Choice Requires="x14">
            <control shapeId="32920" r:id="rId157" name="Drop Down 152">
              <controlPr defaultSize="0" autoLine="0" autoPict="0">
                <anchor moveWithCells="1">
                  <from>
                    <xdr:col>24</xdr:col>
                    <xdr:colOff>276225</xdr:colOff>
                    <xdr:row>6</xdr:row>
                    <xdr:rowOff>190500</xdr:rowOff>
                  </from>
                  <to>
                    <xdr:col>24</xdr:col>
                    <xdr:colOff>1123950</xdr:colOff>
                    <xdr:row>7</xdr:row>
                    <xdr:rowOff>257175</xdr:rowOff>
                  </to>
                </anchor>
              </controlPr>
            </control>
          </mc:Choice>
        </mc:AlternateContent>
        <mc:AlternateContent xmlns:mc="http://schemas.openxmlformats.org/markup-compatibility/2006">
          <mc:Choice Requires="x14">
            <control shapeId="32921" r:id="rId158" name="Drop Down 153">
              <controlPr defaultSize="0" autoLine="0" autoPict="0">
                <anchor moveWithCells="1">
                  <from>
                    <xdr:col>24</xdr:col>
                    <xdr:colOff>276225</xdr:colOff>
                    <xdr:row>7</xdr:row>
                    <xdr:rowOff>457200</xdr:rowOff>
                  </from>
                  <to>
                    <xdr:col>24</xdr:col>
                    <xdr:colOff>1123950</xdr:colOff>
                    <xdr:row>7</xdr:row>
                    <xdr:rowOff>733425</xdr:rowOff>
                  </to>
                </anchor>
              </controlPr>
            </control>
          </mc:Choice>
        </mc:AlternateContent>
        <mc:AlternateContent xmlns:mc="http://schemas.openxmlformats.org/markup-compatibility/2006">
          <mc:Choice Requires="x14">
            <control shapeId="32922" r:id="rId159" name="Drop Down 154">
              <controlPr defaultSize="0" autoLine="0" autoPict="0">
                <anchor moveWithCells="1">
                  <from>
                    <xdr:col>24</xdr:col>
                    <xdr:colOff>276225</xdr:colOff>
                    <xdr:row>8</xdr:row>
                    <xdr:rowOff>314325</xdr:rowOff>
                  </from>
                  <to>
                    <xdr:col>24</xdr:col>
                    <xdr:colOff>1133475</xdr:colOff>
                    <xdr:row>9</xdr:row>
                    <xdr:rowOff>190500</xdr:rowOff>
                  </to>
                </anchor>
              </controlPr>
            </control>
          </mc:Choice>
        </mc:AlternateContent>
        <mc:AlternateContent xmlns:mc="http://schemas.openxmlformats.org/markup-compatibility/2006">
          <mc:Choice Requires="x14">
            <control shapeId="32923" r:id="rId160" name="Drop Down 155">
              <controlPr defaultSize="0" autoLine="0" autoPict="0">
                <anchor moveWithCells="1">
                  <from>
                    <xdr:col>24</xdr:col>
                    <xdr:colOff>276225</xdr:colOff>
                    <xdr:row>9</xdr:row>
                    <xdr:rowOff>381000</xdr:rowOff>
                  </from>
                  <to>
                    <xdr:col>24</xdr:col>
                    <xdr:colOff>1123950</xdr:colOff>
                    <xdr:row>9</xdr:row>
                    <xdr:rowOff>647700</xdr:rowOff>
                  </to>
                </anchor>
              </controlPr>
            </control>
          </mc:Choice>
        </mc:AlternateContent>
        <mc:AlternateContent xmlns:mc="http://schemas.openxmlformats.org/markup-compatibility/2006">
          <mc:Choice Requires="x14">
            <control shapeId="32924" r:id="rId161" name="Drop Down 156">
              <controlPr defaultSize="0" autoLine="0" autoPict="0">
                <anchor moveWithCells="1">
                  <from>
                    <xdr:col>6</xdr:col>
                    <xdr:colOff>200025</xdr:colOff>
                    <xdr:row>61</xdr:row>
                    <xdr:rowOff>114300</xdr:rowOff>
                  </from>
                  <to>
                    <xdr:col>6</xdr:col>
                    <xdr:colOff>1143000</xdr:colOff>
                    <xdr:row>61</xdr:row>
                    <xdr:rowOff>314325</xdr:rowOff>
                  </to>
                </anchor>
              </controlPr>
            </control>
          </mc:Choice>
        </mc:AlternateContent>
        <mc:AlternateContent xmlns:mc="http://schemas.openxmlformats.org/markup-compatibility/2006">
          <mc:Choice Requires="x14">
            <control shapeId="32925" r:id="rId162" name="Drop Down 157">
              <controlPr defaultSize="0" autoLine="0" autoPict="0">
                <anchor moveWithCells="1">
                  <from>
                    <xdr:col>12</xdr:col>
                    <xdr:colOff>200025</xdr:colOff>
                    <xdr:row>61</xdr:row>
                    <xdr:rowOff>114300</xdr:rowOff>
                  </from>
                  <to>
                    <xdr:col>12</xdr:col>
                    <xdr:colOff>1143000</xdr:colOff>
                    <xdr:row>61</xdr:row>
                    <xdr:rowOff>314325</xdr:rowOff>
                  </to>
                </anchor>
              </controlPr>
            </control>
          </mc:Choice>
        </mc:AlternateContent>
        <mc:AlternateContent xmlns:mc="http://schemas.openxmlformats.org/markup-compatibility/2006">
          <mc:Choice Requires="x14">
            <control shapeId="32926" r:id="rId163" name="Drop Down 158">
              <controlPr defaultSize="0" autoLine="0" autoPict="0">
                <anchor moveWithCells="1">
                  <from>
                    <xdr:col>9</xdr:col>
                    <xdr:colOff>200025</xdr:colOff>
                    <xdr:row>61</xdr:row>
                    <xdr:rowOff>114300</xdr:rowOff>
                  </from>
                  <to>
                    <xdr:col>9</xdr:col>
                    <xdr:colOff>1143000</xdr:colOff>
                    <xdr:row>61</xdr:row>
                    <xdr:rowOff>314325</xdr:rowOff>
                  </to>
                </anchor>
              </controlPr>
            </control>
          </mc:Choice>
        </mc:AlternateContent>
        <mc:AlternateContent xmlns:mc="http://schemas.openxmlformats.org/markup-compatibility/2006">
          <mc:Choice Requires="x14">
            <control shapeId="32927" r:id="rId164" name="Drop Down 159">
              <controlPr locked="0" defaultSize="0" autoLine="0" autoPict="0">
                <anchor moveWithCells="1">
                  <from>
                    <xdr:col>15</xdr:col>
                    <xdr:colOff>200025</xdr:colOff>
                    <xdr:row>10</xdr:row>
                    <xdr:rowOff>114300</xdr:rowOff>
                  </from>
                  <to>
                    <xdr:col>15</xdr:col>
                    <xdr:colOff>1143000</xdr:colOff>
                    <xdr:row>10</xdr:row>
                    <xdr:rowOff>314325</xdr:rowOff>
                  </to>
                </anchor>
              </controlPr>
            </control>
          </mc:Choice>
        </mc:AlternateContent>
        <mc:AlternateContent xmlns:mc="http://schemas.openxmlformats.org/markup-compatibility/2006">
          <mc:Choice Requires="x14">
            <control shapeId="32928" r:id="rId165" name="Drop Down 160">
              <controlPr locked="0" defaultSize="0" autoLine="0" autoPict="0">
                <anchor moveWithCells="1">
                  <from>
                    <xdr:col>15</xdr:col>
                    <xdr:colOff>200025</xdr:colOff>
                    <xdr:row>12</xdr:row>
                    <xdr:rowOff>114300</xdr:rowOff>
                  </from>
                  <to>
                    <xdr:col>15</xdr:col>
                    <xdr:colOff>1143000</xdr:colOff>
                    <xdr:row>12</xdr:row>
                    <xdr:rowOff>314325</xdr:rowOff>
                  </to>
                </anchor>
              </controlPr>
            </control>
          </mc:Choice>
        </mc:AlternateContent>
        <mc:AlternateContent xmlns:mc="http://schemas.openxmlformats.org/markup-compatibility/2006">
          <mc:Choice Requires="x14">
            <control shapeId="32929" r:id="rId166" name="Drop Down 161">
              <controlPr locked="0" defaultSize="0" autoLine="0" autoPict="0">
                <anchor moveWithCells="1">
                  <from>
                    <xdr:col>15</xdr:col>
                    <xdr:colOff>200025</xdr:colOff>
                    <xdr:row>13</xdr:row>
                    <xdr:rowOff>114300</xdr:rowOff>
                  </from>
                  <to>
                    <xdr:col>15</xdr:col>
                    <xdr:colOff>1143000</xdr:colOff>
                    <xdr:row>13</xdr:row>
                    <xdr:rowOff>314325</xdr:rowOff>
                  </to>
                </anchor>
              </controlPr>
            </control>
          </mc:Choice>
        </mc:AlternateContent>
        <mc:AlternateContent xmlns:mc="http://schemas.openxmlformats.org/markup-compatibility/2006">
          <mc:Choice Requires="x14">
            <control shapeId="32930" r:id="rId167" name="Drop Down 162">
              <controlPr locked="0" defaultSize="0" autoLine="0" autoPict="0">
                <anchor moveWithCells="1">
                  <from>
                    <xdr:col>15</xdr:col>
                    <xdr:colOff>200025</xdr:colOff>
                    <xdr:row>14</xdr:row>
                    <xdr:rowOff>114300</xdr:rowOff>
                  </from>
                  <to>
                    <xdr:col>15</xdr:col>
                    <xdr:colOff>1143000</xdr:colOff>
                    <xdr:row>14</xdr:row>
                    <xdr:rowOff>314325</xdr:rowOff>
                  </to>
                </anchor>
              </controlPr>
            </control>
          </mc:Choice>
        </mc:AlternateContent>
        <mc:AlternateContent xmlns:mc="http://schemas.openxmlformats.org/markup-compatibility/2006">
          <mc:Choice Requires="x14">
            <control shapeId="32931" r:id="rId168" name="Drop Down 163">
              <controlPr locked="0" defaultSize="0" autoLine="0" autoPict="0">
                <anchor moveWithCells="1">
                  <from>
                    <xdr:col>15</xdr:col>
                    <xdr:colOff>200025</xdr:colOff>
                    <xdr:row>15</xdr:row>
                    <xdr:rowOff>114300</xdr:rowOff>
                  </from>
                  <to>
                    <xdr:col>15</xdr:col>
                    <xdr:colOff>1143000</xdr:colOff>
                    <xdr:row>15</xdr:row>
                    <xdr:rowOff>314325</xdr:rowOff>
                  </to>
                </anchor>
              </controlPr>
            </control>
          </mc:Choice>
        </mc:AlternateContent>
        <mc:AlternateContent xmlns:mc="http://schemas.openxmlformats.org/markup-compatibility/2006">
          <mc:Choice Requires="x14">
            <control shapeId="32932" r:id="rId169" name="Drop Down 164">
              <controlPr locked="0" defaultSize="0" autoLine="0" autoPict="0">
                <anchor moveWithCells="1">
                  <from>
                    <xdr:col>15</xdr:col>
                    <xdr:colOff>200025</xdr:colOff>
                    <xdr:row>16</xdr:row>
                    <xdr:rowOff>114300</xdr:rowOff>
                  </from>
                  <to>
                    <xdr:col>15</xdr:col>
                    <xdr:colOff>1143000</xdr:colOff>
                    <xdr:row>16</xdr:row>
                    <xdr:rowOff>314325</xdr:rowOff>
                  </to>
                </anchor>
              </controlPr>
            </control>
          </mc:Choice>
        </mc:AlternateContent>
        <mc:AlternateContent xmlns:mc="http://schemas.openxmlformats.org/markup-compatibility/2006">
          <mc:Choice Requires="x14">
            <control shapeId="32933" r:id="rId170" name="Drop Down 165">
              <controlPr locked="0" defaultSize="0" autoLine="0" autoPict="0">
                <anchor moveWithCells="1">
                  <from>
                    <xdr:col>15</xdr:col>
                    <xdr:colOff>200025</xdr:colOff>
                    <xdr:row>17</xdr:row>
                    <xdr:rowOff>114300</xdr:rowOff>
                  </from>
                  <to>
                    <xdr:col>15</xdr:col>
                    <xdr:colOff>1143000</xdr:colOff>
                    <xdr:row>17</xdr:row>
                    <xdr:rowOff>314325</xdr:rowOff>
                  </to>
                </anchor>
              </controlPr>
            </control>
          </mc:Choice>
        </mc:AlternateContent>
        <mc:AlternateContent xmlns:mc="http://schemas.openxmlformats.org/markup-compatibility/2006">
          <mc:Choice Requires="x14">
            <control shapeId="32934" r:id="rId171" name="Drop Down 166">
              <controlPr locked="0" defaultSize="0" autoLine="0" autoPict="0">
                <anchor moveWithCells="1">
                  <from>
                    <xdr:col>15</xdr:col>
                    <xdr:colOff>200025</xdr:colOff>
                    <xdr:row>18</xdr:row>
                    <xdr:rowOff>114300</xdr:rowOff>
                  </from>
                  <to>
                    <xdr:col>15</xdr:col>
                    <xdr:colOff>1143000</xdr:colOff>
                    <xdr:row>18</xdr:row>
                    <xdr:rowOff>314325</xdr:rowOff>
                  </to>
                </anchor>
              </controlPr>
            </control>
          </mc:Choice>
        </mc:AlternateContent>
        <mc:AlternateContent xmlns:mc="http://schemas.openxmlformats.org/markup-compatibility/2006">
          <mc:Choice Requires="x14">
            <control shapeId="32935" r:id="rId172" name="Drop Down 167">
              <controlPr locked="0" defaultSize="0" autoLine="0" autoPict="0">
                <anchor moveWithCells="1">
                  <from>
                    <xdr:col>15</xdr:col>
                    <xdr:colOff>200025</xdr:colOff>
                    <xdr:row>19</xdr:row>
                    <xdr:rowOff>114300</xdr:rowOff>
                  </from>
                  <to>
                    <xdr:col>15</xdr:col>
                    <xdr:colOff>1143000</xdr:colOff>
                    <xdr:row>19</xdr:row>
                    <xdr:rowOff>314325</xdr:rowOff>
                  </to>
                </anchor>
              </controlPr>
            </control>
          </mc:Choice>
        </mc:AlternateContent>
        <mc:AlternateContent xmlns:mc="http://schemas.openxmlformats.org/markup-compatibility/2006">
          <mc:Choice Requires="x14">
            <control shapeId="32936" r:id="rId173" name="Drop Down 168">
              <controlPr locked="0" defaultSize="0" autoLine="0" autoPict="0">
                <anchor moveWithCells="1">
                  <from>
                    <xdr:col>15</xdr:col>
                    <xdr:colOff>200025</xdr:colOff>
                    <xdr:row>20</xdr:row>
                    <xdr:rowOff>114300</xdr:rowOff>
                  </from>
                  <to>
                    <xdr:col>15</xdr:col>
                    <xdr:colOff>1143000</xdr:colOff>
                    <xdr:row>20</xdr:row>
                    <xdr:rowOff>314325</xdr:rowOff>
                  </to>
                </anchor>
              </controlPr>
            </control>
          </mc:Choice>
        </mc:AlternateContent>
        <mc:AlternateContent xmlns:mc="http://schemas.openxmlformats.org/markup-compatibility/2006">
          <mc:Choice Requires="x14">
            <control shapeId="32937" r:id="rId174" name="Drop Down 169">
              <controlPr locked="0" defaultSize="0" autoLine="0" autoPict="0">
                <anchor moveWithCells="1">
                  <from>
                    <xdr:col>15</xdr:col>
                    <xdr:colOff>200025</xdr:colOff>
                    <xdr:row>21</xdr:row>
                    <xdr:rowOff>114300</xdr:rowOff>
                  </from>
                  <to>
                    <xdr:col>15</xdr:col>
                    <xdr:colOff>1143000</xdr:colOff>
                    <xdr:row>21</xdr:row>
                    <xdr:rowOff>314325</xdr:rowOff>
                  </to>
                </anchor>
              </controlPr>
            </control>
          </mc:Choice>
        </mc:AlternateContent>
        <mc:AlternateContent xmlns:mc="http://schemas.openxmlformats.org/markup-compatibility/2006">
          <mc:Choice Requires="x14">
            <control shapeId="32938" r:id="rId175" name="Drop Down 170">
              <controlPr locked="0" defaultSize="0" autoLine="0" autoPict="0">
                <anchor moveWithCells="1">
                  <from>
                    <xdr:col>15</xdr:col>
                    <xdr:colOff>200025</xdr:colOff>
                    <xdr:row>22</xdr:row>
                    <xdr:rowOff>114300</xdr:rowOff>
                  </from>
                  <to>
                    <xdr:col>15</xdr:col>
                    <xdr:colOff>1143000</xdr:colOff>
                    <xdr:row>22</xdr:row>
                    <xdr:rowOff>314325</xdr:rowOff>
                  </to>
                </anchor>
              </controlPr>
            </control>
          </mc:Choice>
        </mc:AlternateContent>
        <mc:AlternateContent xmlns:mc="http://schemas.openxmlformats.org/markup-compatibility/2006">
          <mc:Choice Requires="x14">
            <control shapeId="32939" r:id="rId176" name="Drop Down 171">
              <controlPr locked="0" defaultSize="0" autoLine="0" autoPict="0">
                <anchor moveWithCells="1">
                  <from>
                    <xdr:col>15</xdr:col>
                    <xdr:colOff>200025</xdr:colOff>
                    <xdr:row>23</xdr:row>
                    <xdr:rowOff>114300</xdr:rowOff>
                  </from>
                  <to>
                    <xdr:col>15</xdr:col>
                    <xdr:colOff>1143000</xdr:colOff>
                    <xdr:row>23</xdr:row>
                    <xdr:rowOff>314325</xdr:rowOff>
                  </to>
                </anchor>
              </controlPr>
            </control>
          </mc:Choice>
        </mc:AlternateContent>
        <mc:AlternateContent xmlns:mc="http://schemas.openxmlformats.org/markup-compatibility/2006">
          <mc:Choice Requires="x14">
            <control shapeId="32940" r:id="rId177" name="Drop Down 172">
              <controlPr locked="0" defaultSize="0" autoLine="0" autoPict="0">
                <anchor moveWithCells="1">
                  <from>
                    <xdr:col>15</xdr:col>
                    <xdr:colOff>200025</xdr:colOff>
                    <xdr:row>24</xdr:row>
                    <xdr:rowOff>114300</xdr:rowOff>
                  </from>
                  <to>
                    <xdr:col>15</xdr:col>
                    <xdr:colOff>1143000</xdr:colOff>
                    <xdr:row>24</xdr:row>
                    <xdr:rowOff>314325</xdr:rowOff>
                  </to>
                </anchor>
              </controlPr>
            </control>
          </mc:Choice>
        </mc:AlternateContent>
        <mc:AlternateContent xmlns:mc="http://schemas.openxmlformats.org/markup-compatibility/2006">
          <mc:Choice Requires="x14">
            <control shapeId="32941" r:id="rId178" name="Drop Down 173">
              <controlPr locked="0" defaultSize="0" autoLine="0" autoPict="0">
                <anchor moveWithCells="1">
                  <from>
                    <xdr:col>15</xdr:col>
                    <xdr:colOff>200025</xdr:colOff>
                    <xdr:row>25</xdr:row>
                    <xdr:rowOff>114300</xdr:rowOff>
                  </from>
                  <to>
                    <xdr:col>15</xdr:col>
                    <xdr:colOff>1143000</xdr:colOff>
                    <xdr:row>25</xdr:row>
                    <xdr:rowOff>314325</xdr:rowOff>
                  </to>
                </anchor>
              </controlPr>
            </control>
          </mc:Choice>
        </mc:AlternateContent>
        <mc:AlternateContent xmlns:mc="http://schemas.openxmlformats.org/markup-compatibility/2006">
          <mc:Choice Requires="x14">
            <control shapeId="32942" r:id="rId179" name="Drop Down 174">
              <controlPr locked="0" defaultSize="0" autoLine="0" autoPict="0">
                <anchor moveWithCells="1">
                  <from>
                    <xdr:col>15</xdr:col>
                    <xdr:colOff>200025</xdr:colOff>
                    <xdr:row>26</xdr:row>
                    <xdr:rowOff>114300</xdr:rowOff>
                  </from>
                  <to>
                    <xdr:col>15</xdr:col>
                    <xdr:colOff>1143000</xdr:colOff>
                    <xdr:row>26</xdr:row>
                    <xdr:rowOff>314325</xdr:rowOff>
                  </to>
                </anchor>
              </controlPr>
            </control>
          </mc:Choice>
        </mc:AlternateContent>
        <mc:AlternateContent xmlns:mc="http://schemas.openxmlformats.org/markup-compatibility/2006">
          <mc:Choice Requires="x14">
            <control shapeId="32943" r:id="rId180" name="Drop Down 175">
              <controlPr locked="0" defaultSize="0" autoLine="0" autoPict="0">
                <anchor moveWithCells="1">
                  <from>
                    <xdr:col>15</xdr:col>
                    <xdr:colOff>200025</xdr:colOff>
                    <xdr:row>27</xdr:row>
                    <xdr:rowOff>114300</xdr:rowOff>
                  </from>
                  <to>
                    <xdr:col>15</xdr:col>
                    <xdr:colOff>1143000</xdr:colOff>
                    <xdr:row>27</xdr:row>
                    <xdr:rowOff>314325</xdr:rowOff>
                  </to>
                </anchor>
              </controlPr>
            </control>
          </mc:Choice>
        </mc:AlternateContent>
        <mc:AlternateContent xmlns:mc="http://schemas.openxmlformats.org/markup-compatibility/2006">
          <mc:Choice Requires="x14">
            <control shapeId="32944" r:id="rId181" name="Drop Down 176">
              <controlPr locked="0" defaultSize="0" autoLine="0" autoPict="0">
                <anchor moveWithCells="1">
                  <from>
                    <xdr:col>15</xdr:col>
                    <xdr:colOff>200025</xdr:colOff>
                    <xdr:row>28</xdr:row>
                    <xdr:rowOff>114300</xdr:rowOff>
                  </from>
                  <to>
                    <xdr:col>15</xdr:col>
                    <xdr:colOff>1143000</xdr:colOff>
                    <xdr:row>28</xdr:row>
                    <xdr:rowOff>314325</xdr:rowOff>
                  </to>
                </anchor>
              </controlPr>
            </control>
          </mc:Choice>
        </mc:AlternateContent>
        <mc:AlternateContent xmlns:mc="http://schemas.openxmlformats.org/markup-compatibility/2006">
          <mc:Choice Requires="x14">
            <control shapeId="32945" r:id="rId182" name="Drop Down 177">
              <controlPr locked="0" defaultSize="0" autoLine="0" autoPict="0">
                <anchor moveWithCells="1">
                  <from>
                    <xdr:col>15</xdr:col>
                    <xdr:colOff>200025</xdr:colOff>
                    <xdr:row>29</xdr:row>
                    <xdr:rowOff>114300</xdr:rowOff>
                  </from>
                  <to>
                    <xdr:col>15</xdr:col>
                    <xdr:colOff>1143000</xdr:colOff>
                    <xdr:row>29</xdr:row>
                    <xdr:rowOff>314325</xdr:rowOff>
                  </to>
                </anchor>
              </controlPr>
            </control>
          </mc:Choice>
        </mc:AlternateContent>
        <mc:AlternateContent xmlns:mc="http://schemas.openxmlformats.org/markup-compatibility/2006">
          <mc:Choice Requires="x14">
            <control shapeId="32946" r:id="rId183" name="Drop Down 178">
              <controlPr locked="0" defaultSize="0" autoLine="0" autoPict="0">
                <anchor moveWithCells="1">
                  <from>
                    <xdr:col>15</xdr:col>
                    <xdr:colOff>200025</xdr:colOff>
                    <xdr:row>30</xdr:row>
                    <xdr:rowOff>114300</xdr:rowOff>
                  </from>
                  <to>
                    <xdr:col>15</xdr:col>
                    <xdr:colOff>1143000</xdr:colOff>
                    <xdr:row>30</xdr:row>
                    <xdr:rowOff>314325</xdr:rowOff>
                  </to>
                </anchor>
              </controlPr>
            </control>
          </mc:Choice>
        </mc:AlternateContent>
        <mc:AlternateContent xmlns:mc="http://schemas.openxmlformats.org/markup-compatibility/2006">
          <mc:Choice Requires="x14">
            <control shapeId="32947" r:id="rId184" name="Drop Down 179">
              <controlPr locked="0" defaultSize="0" autoLine="0" autoPict="0">
                <anchor moveWithCells="1">
                  <from>
                    <xdr:col>15</xdr:col>
                    <xdr:colOff>200025</xdr:colOff>
                    <xdr:row>31</xdr:row>
                    <xdr:rowOff>114300</xdr:rowOff>
                  </from>
                  <to>
                    <xdr:col>15</xdr:col>
                    <xdr:colOff>1143000</xdr:colOff>
                    <xdr:row>31</xdr:row>
                    <xdr:rowOff>314325</xdr:rowOff>
                  </to>
                </anchor>
              </controlPr>
            </control>
          </mc:Choice>
        </mc:AlternateContent>
        <mc:AlternateContent xmlns:mc="http://schemas.openxmlformats.org/markup-compatibility/2006">
          <mc:Choice Requires="x14">
            <control shapeId="32948" r:id="rId185" name="Drop Down 180">
              <controlPr locked="0" defaultSize="0" autoLine="0" autoPict="0">
                <anchor moveWithCells="1">
                  <from>
                    <xdr:col>15</xdr:col>
                    <xdr:colOff>200025</xdr:colOff>
                    <xdr:row>32</xdr:row>
                    <xdr:rowOff>114300</xdr:rowOff>
                  </from>
                  <to>
                    <xdr:col>15</xdr:col>
                    <xdr:colOff>1143000</xdr:colOff>
                    <xdr:row>32</xdr:row>
                    <xdr:rowOff>314325</xdr:rowOff>
                  </to>
                </anchor>
              </controlPr>
            </control>
          </mc:Choice>
        </mc:AlternateContent>
        <mc:AlternateContent xmlns:mc="http://schemas.openxmlformats.org/markup-compatibility/2006">
          <mc:Choice Requires="x14">
            <control shapeId="32949" r:id="rId186" name="Drop Down 181">
              <controlPr locked="0" defaultSize="0" autoLine="0" autoPict="0">
                <anchor moveWithCells="1">
                  <from>
                    <xdr:col>15</xdr:col>
                    <xdr:colOff>200025</xdr:colOff>
                    <xdr:row>33</xdr:row>
                    <xdr:rowOff>114300</xdr:rowOff>
                  </from>
                  <to>
                    <xdr:col>15</xdr:col>
                    <xdr:colOff>1143000</xdr:colOff>
                    <xdr:row>33</xdr:row>
                    <xdr:rowOff>314325</xdr:rowOff>
                  </to>
                </anchor>
              </controlPr>
            </control>
          </mc:Choice>
        </mc:AlternateContent>
        <mc:AlternateContent xmlns:mc="http://schemas.openxmlformats.org/markup-compatibility/2006">
          <mc:Choice Requires="x14">
            <control shapeId="32950" r:id="rId187" name="Drop Down 182">
              <controlPr locked="0" defaultSize="0" autoLine="0" autoPict="0">
                <anchor moveWithCells="1">
                  <from>
                    <xdr:col>15</xdr:col>
                    <xdr:colOff>200025</xdr:colOff>
                    <xdr:row>34</xdr:row>
                    <xdr:rowOff>114300</xdr:rowOff>
                  </from>
                  <to>
                    <xdr:col>15</xdr:col>
                    <xdr:colOff>1143000</xdr:colOff>
                    <xdr:row>34</xdr:row>
                    <xdr:rowOff>314325</xdr:rowOff>
                  </to>
                </anchor>
              </controlPr>
            </control>
          </mc:Choice>
        </mc:AlternateContent>
        <mc:AlternateContent xmlns:mc="http://schemas.openxmlformats.org/markup-compatibility/2006">
          <mc:Choice Requires="x14">
            <control shapeId="32951" r:id="rId188" name="Drop Down 183">
              <controlPr locked="0" defaultSize="0" autoLine="0" autoPict="0">
                <anchor moveWithCells="1">
                  <from>
                    <xdr:col>15</xdr:col>
                    <xdr:colOff>200025</xdr:colOff>
                    <xdr:row>35</xdr:row>
                    <xdr:rowOff>114300</xdr:rowOff>
                  </from>
                  <to>
                    <xdr:col>15</xdr:col>
                    <xdr:colOff>1143000</xdr:colOff>
                    <xdr:row>35</xdr:row>
                    <xdr:rowOff>314325</xdr:rowOff>
                  </to>
                </anchor>
              </controlPr>
            </control>
          </mc:Choice>
        </mc:AlternateContent>
        <mc:AlternateContent xmlns:mc="http://schemas.openxmlformats.org/markup-compatibility/2006">
          <mc:Choice Requires="x14">
            <control shapeId="32952" r:id="rId189" name="Drop Down 184">
              <controlPr locked="0" defaultSize="0" autoLine="0" autoPict="0">
                <anchor moveWithCells="1">
                  <from>
                    <xdr:col>15</xdr:col>
                    <xdr:colOff>200025</xdr:colOff>
                    <xdr:row>36</xdr:row>
                    <xdr:rowOff>114300</xdr:rowOff>
                  </from>
                  <to>
                    <xdr:col>15</xdr:col>
                    <xdr:colOff>1143000</xdr:colOff>
                    <xdr:row>36</xdr:row>
                    <xdr:rowOff>314325</xdr:rowOff>
                  </to>
                </anchor>
              </controlPr>
            </control>
          </mc:Choice>
        </mc:AlternateContent>
        <mc:AlternateContent xmlns:mc="http://schemas.openxmlformats.org/markup-compatibility/2006">
          <mc:Choice Requires="x14">
            <control shapeId="32953" r:id="rId190" name="Drop Down 185">
              <controlPr locked="0" defaultSize="0" autoLine="0" autoPict="0">
                <anchor moveWithCells="1">
                  <from>
                    <xdr:col>15</xdr:col>
                    <xdr:colOff>200025</xdr:colOff>
                    <xdr:row>37</xdr:row>
                    <xdr:rowOff>114300</xdr:rowOff>
                  </from>
                  <to>
                    <xdr:col>15</xdr:col>
                    <xdr:colOff>1143000</xdr:colOff>
                    <xdr:row>37</xdr:row>
                    <xdr:rowOff>314325</xdr:rowOff>
                  </to>
                </anchor>
              </controlPr>
            </control>
          </mc:Choice>
        </mc:AlternateContent>
        <mc:AlternateContent xmlns:mc="http://schemas.openxmlformats.org/markup-compatibility/2006">
          <mc:Choice Requires="x14">
            <control shapeId="32954" r:id="rId191" name="Drop Down 186">
              <controlPr locked="0" defaultSize="0" autoLine="0" autoPict="0">
                <anchor moveWithCells="1">
                  <from>
                    <xdr:col>15</xdr:col>
                    <xdr:colOff>200025</xdr:colOff>
                    <xdr:row>38</xdr:row>
                    <xdr:rowOff>114300</xdr:rowOff>
                  </from>
                  <to>
                    <xdr:col>15</xdr:col>
                    <xdr:colOff>1143000</xdr:colOff>
                    <xdr:row>38</xdr:row>
                    <xdr:rowOff>314325</xdr:rowOff>
                  </to>
                </anchor>
              </controlPr>
            </control>
          </mc:Choice>
        </mc:AlternateContent>
        <mc:AlternateContent xmlns:mc="http://schemas.openxmlformats.org/markup-compatibility/2006">
          <mc:Choice Requires="x14">
            <control shapeId="32955" r:id="rId192" name="Drop Down 187">
              <controlPr locked="0" defaultSize="0" autoLine="0" autoPict="0">
                <anchor moveWithCells="1">
                  <from>
                    <xdr:col>15</xdr:col>
                    <xdr:colOff>200025</xdr:colOff>
                    <xdr:row>39</xdr:row>
                    <xdr:rowOff>114300</xdr:rowOff>
                  </from>
                  <to>
                    <xdr:col>15</xdr:col>
                    <xdr:colOff>1143000</xdr:colOff>
                    <xdr:row>39</xdr:row>
                    <xdr:rowOff>314325</xdr:rowOff>
                  </to>
                </anchor>
              </controlPr>
            </control>
          </mc:Choice>
        </mc:AlternateContent>
        <mc:AlternateContent xmlns:mc="http://schemas.openxmlformats.org/markup-compatibility/2006">
          <mc:Choice Requires="x14">
            <control shapeId="32956" r:id="rId193" name="Drop Down 188">
              <controlPr locked="0" defaultSize="0" autoLine="0" autoPict="0">
                <anchor moveWithCells="1">
                  <from>
                    <xdr:col>15</xdr:col>
                    <xdr:colOff>200025</xdr:colOff>
                    <xdr:row>40</xdr:row>
                    <xdr:rowOff>114300</xdr:rowOff>
                  </from>
                  <to>
                    <xdr:col>15</xdr:col>
                    <xdr:colOff>1143000</xdr:colOff>
                    <xdr:row>40</xdr:row>
                    <xdr:rowOff>314325</xdr:rowOff>
                  </to>
                </anchor>
              </controlPr>
            </control>
          </mc:Choice>
        </mc:AlternateContent>
        <mc:AlternateContent xmlns:mc="http://schemas.openxmlformats.org/markup-compatibility/2006">
          <mc:Choice Requires="x14">
            <control shapeId="32957" r:id="rId194" name="Drop Down 189">
              <controlPr locked="0" defaultSize="0" autoLine="0" autoPict="0">
                <anchor moveWithCells="1">
                  <from>
                    <xdr:col>15</xdr:col>
                    <xdr:colOff>200025</xdr:colOff>
                    <xdr:row>41</xdr:row>
                    <xdr:rowOff>114300</xdr:rowOff>
                  </from>
                  <to>
                    <xdr:col>15</xdr:col>
                    <xdr:colOff>1143000</xdr:colOff>
                    <xdr:row>41</xdr:row>
                    <xdr:rowOff>314325</xdr:rowOff>
                  </to>
                </anchor>
              </controlPr>
            </control>
          </mc:Choice>
        </mc:AlternateContent>
        <mc:AlternateContent xmlns:mc="http://schemas.openxmlformats.org/markup-compatibility/2006">
          <mc:Choice Requires="x14">
            <control shapeId="32958" r:id="rId195" name="Drop Down 190">
              <controlPr locked="0" defaultSize="0" autoLine="0" autoPict="0">
                <anchor moveWithCells="1">
                  <from>
                    <xdr:col>15</xdr:col>
                    <xdr:colOff>200025</xdr:colOff>
                    <xdr:row>42</xdr:row>
                    <xdr:rowOff>114300</xdr:rowOff>
                  </from>
                  <to>
                    <xdr:col>15</xdr:col>
                    <xdr:colOff>1143000</xdr:colOff>
                    <xdr:row>42</xdr:row>
                    <xdr:rowOff>314325</xdr:rowOff>
                  </to>
                </anchor>
              </controlPr>
            </control>
          </mc:Choice>
        </mc:AlternateContent>
        <mc:AlternateContent xmlns:mc="http://schemas.openxmlformats.org/markup-compatibility/2006">
          <mc:Choice Requires="x14">
            <control shapeId="32959" r:id="rId196" name="Drop Down 191">
              <controlPr locked="0" defaultSize="0" autoLine="0" autoPict="0">
                <anchor moveWithCells="1">
                  <from>
                    <xdr:col>15</xdr:col>
                    <xdr:colOff>200025</xdr:colOff>
                    <xdr:row>43</xdr:row>
                    <xdr:rowOff>114300</xdr:rowOff>
                  </from>
                  <to>
                    <xdr:col>15</xdr:col>
                    <xdr:colOff>1143000</xdr:colOff>
                    <xdr:row>43</xdr:row>
                    <xdr:rowOff>314325</xdr:rowOff>
                  </to>
                </anchor>
              </controlPr>
            </control>
          </mc:Choice>
        </mc:AlternateContent>
        <mc:AlternateContent xmlns:mc="http://schemas.openxmlformats.org/markup-compatibility/2006">
          <mc:Choice Requires="x14">
            <control shapeId="32960" r:id="rId197" name="Drop Down 192">
              <controlPr locked="0" defaultSize="0" autoLine="0" autoPict="0">
                <anchor moveWithCells="1">
                  <from>
                    <xdr:col>15</xdr:col>
                    <xdr:colOff>200025</xdr:colOff>
                    <xdr:row>44</xdr:row>
                    <xdr:rowOff>114300</xdr:rowOff>
                  </from>
                  <to>
                    <xdr:col>15</xdr:col>
                    <xdr:colOff>1143000</xdr:colOff>
                    <xdr:row>44</xdr:row>
                    <xdr:rowOff>314325</xdr:rowOff>
                  </to>
                </anchor>
              </controlPr>
            </control>
          </mc:Choice>
        </mc:AlternateContent>
        <mc:AlternateContent xmlns:mc="http://schemas.openxmlformats.org/markup-compatibility/2006">
          <mc:Choice Requires="x14">
            <control shapeId="32961" r:id="rId198" name="Drop Down 193">
              <controlPr locked="0" defaultSize="0" autoLine="0" autoPict="0">
                <anchor moveWithCells="1">
                  <from>
                    <xdr:col>15</xdr:col>
                    <xdr:colOff>200025</xdr:colOff>
                    <xdr:row>45</xdr:row>
                    <xdr:rowOff>114300</xdr:rowOff>
                  </from>
                  <to>
                    <xdr:col>15</xdr:col>
                    <xdr:colOff>1143000</xdr:colOff>
                    <xdr:row>45</xdr:row>
                    <xdr:rowOff>314325</xdr:rowOff>
                  </to>
                </anchor>
              </controlPr>
            </control>
          </mc:Choice>
        </mc:AlternateContent>
        <mc:AlternateContent xmlns:mc="http://schemas.openxmlformats.org/markup-compatibility/2006">
          <mc:Choice Requires="x14">
            <control shapeId="32962" r:id="rId199" name="Drop Down 194">
              <controlPr locked="0" defaultSize="0" autoLine="0" autoPict="0">
                <anchor moveWithCells="1">
                  <from>
                    <xdr:col>15</xdr:col>
                    <xdr:colOff>200025</xdr:colOff>
                    <xdr:row>46</xdr:row>
                    <xdr:rowOff>114300</xdr:rowOff>
                  </from>
                  <to>
                    <xdr:col>15</xdr:col>
                    <xdr:colOff>1143000</xdr:colOff>
                    <xdr:row>46</xdr:row>
                    <xdr:rowOff>314325</xdr:rowOff>
                  </to>
                </anchor>
              </controlPr>
            </control>
          </mc:Choice>
        </mc:AlternateContent>
        <mc:AlternateContent xmlns:mc="http://schemas.openxmlformats.org/markup-compatibility/2006">
          <mc:Choice Requires="x14">
            <control shapeId="32963" r:id="rId200" name="Drop Down 195">
              <controlPr locked="0" defaultSize="0" autoLine="0" autoPict="0">
                <anchor moveWithCells="1">
                  <from>
                    <xdr:col>15</xdr:col>
                    <xdr:colOff>200025</xdr:colOff>
                    <xdr:row>47</xdr:row>
                    <xdr:rowOff>114300</xdr:rowOff>
                  </from>
                  <to>
                    <xdr:col>15</xdr:col>
                    <xdr:colOff>1143000</xdr:colOff>
                    <xdr:row>47</xdr:row>
                    <xdr:rowOff>314325</xdr:rowOff>
                  </to>
                </anchor>
              </controlPr>
            </control>
          </mc:Choice>
        </mc:AlternateContent>
        <mc:AlternateContent xmlns:mc="http://schemas.openxmlformats.org/markup-compatibility/2006">
          <mc:Choice Requires="x14">
            <control shapeId="32964" r:id="rId201" name="Drop Down 196">
              <controlPr locked="0" defaultSize="0" autoLine="0" autoPict="0">
                <anchor moveWithCells="1">
                  <from>
                    <xdr:col>15</xdr:col>
                    <xdr:colOff>200025</xdr:colOff>
                    <xdr:row>48</xdr:row>
                    <xdr:rowOff>114300</xdr:rowOff>
                  </from>
                  <to>
                    <xdr:col>15</xdr:col>
                    <xdr:colOff>1143000</xdr:colOff>
                    <xdr:row>48</xdr:row>
                    <xdr:rowOff>314325</xdr:rowOff>
                  </to>
                </anchor>
              </controlPr>
            </control>
          </mc:Choice>
        </mc:AlternateContent>
        <mc:AlternateContent xmlns:mc="http://schemas.openxmlformats.org/markup-compatibility/2006">
          <mc:Choice Requires="x14">
            <control shapeId="32965" r:id="rId202" name="Drop Down 197">
              <controlPr locked="0" defaultSize="0" autoLine="0" autoPict="0">
                <anchor moveWithCells="1">
                  <from>
                    <xdr:col>15</xdr:col>
                    <xdr:colOff>200025</xdr:colOff>
                    <xdr:row>49</xdr:row>
                    <xdr:rowOff>114300</xdr:rowOff>
                  </from>
                  <to>
                    <xdr:col>15</xdr:col>
                    <xdr:colOff>1143000</xdr:colOff>
                    <xdr:row>49</xdr:row>
                    <xdr:rowOff>314325</xdr:rowOff>
                  </to>
                </anchor>
              </controlPr>
            </control>
          </mc:Choice>
        </mc:AlternateContent>
        <mc:AlternateContent xmlns:mc="http://schemas.openxmlformats.org/markup-compatibility/2006">
          <mc:Choice Requires="x14">
            <control shapeId="32966" r:id="rId203" name="Drop Down 198">
              <controlPr locked="0" defaultSize="0" autoLine="0" autoPict="0">
                <anchor moveWithCells="1">
                  <from>
                    <xdr:col>15</xdr:col>
                    <xdr:colOff>200025</xdr:colOff>
                    <xdr:row>50</xdr:row>
                    <xdr:rowOff>114300</xdr:rowOff>
                  </from>
                  <to>
                    <xdr:col>15</xdr:col>
                    <xdr:colOff>1143000</xdr:colOff>
                    <xdr:row>50</xdr:row>
                    <xdr:rowOff>314325</xdr:rowOff>
                  </to>
                </anchor>
              </controlPr>
            </control>
          </mc:Choice>
        </mc:AlternateContent>
        <mc:AlternateContent xmlns:mc="http://schemas.openxmlformats.org/markup-compatibility/2006">
          <mc:Choice Requires="x14">
            <control shapeId="32967" r:id="rId204" name="Drop Down 199">
              <controlPr locked="0" defaultSize="0" autoLine="0" autoPict="0">
                <anchor moveWithCells="1">
                  <from>
                    <xdr:col>15</xdr:col>
                    <xdr:colOff>200025</xdr:colOff>
                    <xdr:row>51</xdr:row>
                    <xdr:rowOff>114300</xdr:rowOff>
                  </from>
                  <to>
                    <xdr:col>15</xdr:col>
                    <xdr:colOff>1143000</xdr:colOff>
                    <xdr:row>51</xdr:row>
                    <xdr:rowOff>314325</xdr:rowOff>
                  </to>
                </anchor>
              </controlPr>
            </control>
          </mc:Choice>
        </mc:AlternateContent>
        <mc:AlternateContent xmlns:mc="http://schemas.openxmlformats.org/markup-compatibility/2006">
          <mc:Choice Requires="x14">
            <control shapeId="32968" r:id="rId205" name="Drop Down 200">
              <controlPr locked="0" defaultSize="0" autoLine="0" autoPict="0">
                <anchor moveWithCells="1">
                  <from>
                    <xdr:col>15</xdr:col>
                    <xdr:colOff>200025</xdr:colOff>
                    <xdr:row>52</xdr:row>
                    <xdr:rowOff>114300</xdr:rowOff>
                  </from>
                  <to>
                    <xdr:col>15</xdr:col>
                    <xdr:colOff>1143000</xdr:colOff>
                    <xdr:row>52</xdr:row>
                    <xdr:rowOff>314325</xdr:rowOff>
                  </to>
                </anchor>
              </controlPr>
            </control>
          </mc:Choice>
        </mc:AlternateContent>
        <mc:AlternateContent xmlns:mc="http://schemas.openxmlformats.org/markup-compatibility/2006">
          <mc:Choice Requires="x14">
            <control shapeId="32969" r:id="rId206" name="Drop Down 201">
              <controlPr locked="0" defaultSize="0" autoLine="0" autoPict="0">
                <anchor moveWithCells="1">
                  <from>
                    <xdr:col>15</xdr:col>
                    <xdr:colOff>200025</xdr:colOff>
                    <xdr:row>53</xdr:row>
                    <xdr:rowOff>114300</xdr:rowOff>
                  </from>
                  <to>
                    <xdr:col>15</xdr:col>
                    <xdr:colOff>1143000</xdr:colOff>
                    <xdr:row>53</xdr:row>
                    <xdr:rowOff>314325</xdr:rowOff>
                  </to>
                </anchor>
              </controlPr>
            </control>
          </mc:Choice>
        </mc:AlternateContent>
        <mc:AlternateContent xmlns:mc="http://schemas.openxmlformats.org/markup-compatibility/2006">
          <mc:Choice Requires="x14">
            <control shapeId="32970" r:id="rId207" name="Drop Down 202">
              <controlPr locked="0" defaultSize="0" autoLine="0" autoPict="0">
                <anchor moveWithCells="1">
                  <from>
                    <xdr:col>15</xdr:col>
                    <xdr:colOff>200025</xdr:colOff>
                    <xdr:row>54</xdr:row>
                    <xdr:rowOff>114300</xdr:rowOff>
                  </from>
                  <to>
                    <xdr:col>15</xdr:col>
                    <xdr:colOff>1143000</xdr:colOff>
                    <xdr:row>54</xdr:row>
                    <xdr:rowOff>314325</xdr:rowOff>
                  </to>
                </anchor>
              </controlPr>
            </control>
          </mc:Choice>
        </mc:AlternateContent>
        <mc:AlternateContent xmlns:mc="http://schemas.openxmlformats.org/markup-compatibility/2006">
          <mc:Choice Requires="x14">
            <control shapeId="32971" r:id="rId208" name="Drop Down 203">
              <controlPr locked="0" defaultSize="0" autoLine="0" autoPict="0">
                <anchor moveWithCells="1">
                  <from>
                    <xdr:col>15</xdr:col>
                    <xdr:colOff>200025</xdr:colOff>
                    <xdr:row>55</xdr:row>
                    <xdr:rowOff>114300</xdr:rowOff>
                  </from>
                  <to>
                    <xdr:col>15</xdr:col>
                    <xdr:colOff>1143000</xdr:colOff>
                    <xdr:row>55</xdr:row>
                    <xdr:rowOff>314325</xdr:rowOff>
                  </to>
                </anchor>
              </controlPr>
            </control>
          </mc:Choice>
        </mc:AlternateContent>
        <mc:AlternateContent xmlns:mc="http://schemas.openxmlformats.org/markup-compatibility/2006">
          <mc:Choice Requires="x14">
            <control shapeId="32972" r:id="rId209" name="Drop Down 204">
              <controlPr locked="0" defaultSize="0" autoLine="0" autoPict="0">
                <anchor moveWithCells="1">
                  <from>
                    <xdr:col>15</xdr:col>
                    <xdr:colOff>200025</xdr:colOff>
                    <xdr:row>56</xdr:row>
                    <xdr:rowOff>114300</xdr:rowOff>
                  </from>
                  <to>
                    <xdr:col>15</xdr:col>
                    <xdr:colOff>1143000</xdr:colOff>
                    <xdr:row>56</xdr:row>
                    <xdr:rowOff>314325</xdr:rowOff>
                  </to>
                </anchor>
              </controlPr>
            </control>
          </mc:Choice>
        </mc:AlternateContent>
        <mc:AlternateContent xmlns:mc="http://schemas.openxmlformats.org/markup-compatibility/2006">
          <mc:Choice Requires="x14">
            <control shapeId="32973" r:id="rId210" name="Drop Down 205">
              <controlPr locked="0" defaultSize="0" autoLine="0" autoPict="0">
                <anchor moveWithCells="1">
                  <from>
                    <xdr:col>15</xdr:col>
                    <xdr:colOff>200025</xdr:colOff>
                    <xdr:row>57</xdr:row>
                    <xdr:rowOff>114300</xdr:rowOff>
                  </from>
                  <to>
                    <xdr:col>15</xdr:col>
                    <xdr:colOff>1143000</xdr:colOff>
                    <xdr:row>57</xdr:row>
                    <xdr:rowOff>314325</xdr:rowOff>
                  </to>
                </anchor>
              </controlPr>
            </control>
          </mc:Choice>
        </mc:AlternateContent>
        <mc:AlternateContent xmlns:mc="http://schemas.openxmlformats.org/markup-compatibility/2006">
          <mc:Choice Requires="x14">
            <control shapeId="32974" r:id="rId211" name="Drop Down 206">
              <controlPr locked="0" defaultSize="0" autoLine="0" autoPict="0">
                <anchor moveWithCells="1">
                  <from>
                    <xdr:col>15</xdr:col>
                    <xdr:colOff>200025</xdr:colOff>
                    <xdr:row>58</xdr:row>
                    <xdr:rowOff>114300</xdr:rowOff>
                  </from>
                  <to>
                    <xdr:col>15</xdr:col>
                    <xdr:colOff>1143000</xdr:colOff>
                    <xdr:row>58</xdr:row>
                    <xdr:rowOff>314325</xdr:rowOff>
                  </to>
                </anchor>
              </controlPr>
            </control>
          </mc:Choice>
        </mc:AlternateContent>
        <mc:AlternateContent xmlns:mc="http://schemas.openxmlformats.org/markup-compatibility/2006">
          <mc:Choice Requires="x14">
            <control shapeId="32975" r:id="rId212" name="Drop Down 207">
              <controlPr locked="0" defaultSize="0" autoLine="0" autoPict="0">
                <anchor moveWithCells="1">
                  <from>
                    <xdr:col>15</xdr:col>
                    <xdr:colOff>200025</xdr:colOff>
                    <xdr:row>59</xdr:row>
                    <xdr:rowOff>114300</xdr:rowOff>
                  </from>
                  <to>
                    <xdr:col>15</xdr:col>
                    <xdr:colOff>1143000</xdr:colOff>
                    <xdr:row>59</xdr:row>
                    <xdr:rowOff>314325</xdr:rowOff>
                  </to>
                </anchor>
              </controlPr>
            </control>
          </mc:Choice>
        </mc:AlternateContent>
        <mc:AlternateContent xmlns:mc="http://schemas.openxmlformats.org/markup-compatibility/2006">
          <mc:Choice Requires="x14">
            <control shapeId="32976" r:id="rId213" name="Drop Down 208">
              <controlPr locked="0" defaultSize="0" autoLine="0" autoPict="0">
                <anchor moveWithCells="1">
                  <from>
                    <xdr:col>15</xdr:col>
                    <xdr:colOff>200025</xdr:colOff>
                    <xdr:row>60</xdr:row>
                    <xdr:rowOff>114300</xdr:rowOff>
                  </from>
                  <to>
                    <xdr:col>15</xdr:col>
                    <xdr:colOff>1143000</xdr:colOff>
                    <xdr:row>60</xdr:row>
                    <xdr:rowOff>314325</xdr:rowOff>
                  </to>
                </anchor>
              </controlPr>
            </control>
          </mc:Choice>
        </mc:AlternateContent>
        <mc:AlternateContent xmlns:mc="http://schemas.openxmlformats.org/markup-compatibility/2006">
          <mc:Choice Requires="x14">
            <control shapeId="32977" r:id="rId214" name="Drop Down 209">
              <controlPr locked="0" defaultSize="0" autoLine="0" autoPict="0">
                <anchor moveWithCells="1">
                  <from>
                    <xdr:col>15</xdr:col>
                    <xdr:colOff>200025</xdr:colOff>
                    <xdr:row>61</xdr:row>
                    <xdr:rowOff>114300</xdr:rowOff>
                  </from>
                  <to>
                    <xdr:col>15</xdr:col>
                    <xdr:colOff>1143000</xdr:colOff>
                    <xdr:row>61</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W30"/>
  <sheetViews>
    <sheetView topLeftCell="C1" zoomScaleNormal="100" workbookViewId="0">
      <pane ySplit="6" topLeftCell="A7" activePane="bottomLeft" state="frozenSplit"/>
      <selection activeCell="C1" sqref="C1"/>
      <selection pane="bottomLeft" activeCell="V7" sqref="V7"/>
    </sheetView>
  </sheetViews>
  <sheetFormatPr defaultRowHeight="15" x14ac:dyDescent="0.25"/>
  <cols>
    <col min="1" max="1" width="10.42578125" style="3" hidden="1" customWidth="1"/>
    <col min="2" max="2" width="7.8554687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8.140625" customWidth="1"/>
    <col min="14" max="15" width="15.85546875" customWidth="1"/>
    <col min="16" max="16" width="8.42578125" customWidth="1"/>
    <col min="17" max="17" width="6.5703125" customWidth="1"/>
    <col min="19" max="19" width="11.42578125" customWidth="1"/>
    <col min="20" max="21" width="9.140625" hidden="1" customWidth="1"/>
    <col min="22" max="22" width="9.140625" customWidth="1"/>
    <col min="23" max="23" width="7.5703125" customWidth="1"/>
    <col min="24" max="24" width="4.5703125" customWidth="1"/>
  </cols>
  <sheetData>
    <row r="1" spans="1:23" ht="40.5" customHeight="1" thickBot="1" x14ac:dyDescent="0.3">
      <c r="C1" s="459" t="s">
        <v>125</v>
      </c>
      <c r="D1" s="460"/>
      <c r="E1" s="460"/>
      <c r="F1" s="460"/>
      <c r="G1" s="460"/>
      <c r="H1" s="460"/>
      <c r="I1" s="460"/>
      <c r="J1" s="460"/>
      <c r="K1" s="460"/>
      <c r="L1" s="460"/>
      <c r="M1" s="460"/>
      <c r="N1" s="460"/>
      <c r="O1" s="461"/>
      <c r="Q1" s="95"/>
      <c r="R1" s="455" t="s">
        <v>126</v>
      </c>
      <c r="S1" s="455"/>
      <c r="T1" s="455"/>
      <c r="U1" s="85"/>
      <c r="V1" s="85"/>
    </row>
    <row r="2" spans="1:23" ht="90.75" customHeight="1" thickBot="1" x14ac:dyDescent="0.3">
      <c r="C2" s="462" t="s">
        <v>127</v>
      </c>
      <c r="D2" s="463"/>
      <c r="E2" s="463"/>
      <c r="F2" s="463"/>
      <c r="G2" s="463"/>
      <c r="H2" s="463"/>
      <c r="I2" s="463"/>
      <c r="J2" s="463"/>
      <c r="K2" s="463"/>
      <c r="L2" s="463"/>
      <c r="M2" s="463"/>
      <c r="N2" s="463"/>
      <c r="O2" s="463"/>
      <c r="P2" s="76"/>
      <c r="Q2" s="96"/>
      <c r="R2" s="410" t="s">
        <v>128</v>
      </c>
      <c r="S2" s="410"/>
      <c r="T2" s="410"/>
    </row>
    <row r="3" spans="1:23" ht="21.75" customHeight="1" thickBot="1" x14ac:dyDescent="0.35">
      <c r="A3" s="97" t="s">
        <v>129</v>
      </c>
      <c r="C3" s="484" t="s">
        <v>130</v>
      </c>
      <c r="D3" s="485"/>
      <c r="E3" s="485"/>
      <c r="F3" s="485"/>
      <c r="G3" s="485"/>
      <c r="H3" s="485"/>
      <c r="I3" s="485"/>
      <c r="J3" s="485"/>
      <c r="K3" s="485"/>
      <c r="L3" s="485"/>
      <c r="M3" s="485"/>
      <c r="N3" s="485"/>
      <c r="O3" s="485"/>
      <c r="P3" s="485"/>
      <c r="Q3" s="485"/>
      <c r="R3" s="485"/>
      <c r="S3" s="485"/>
      <c r="T3" s="485"/>
      <c r="U3" s="485"/>
      <c r="V3" s="485"/>
      <c r="W3" s="486"/>
    </row>
    <row r="4" spans="1:23" ht="62.25" customHeight="1" x14ac:dyDescent="0.25">
      <c r="C4" s="470" t="s">
        <v>131</v>
      </c>
      <c r="D4" s="471"/>
      <c r="E4" s="456" t="s">
        <v>132</v>
      </c>
      <c r="F4" s="457"/>
      <c r="G4" s="457"/>
      <c r="H4" s="457"/>
      <c r="I4" s="458"/>
      <c r="J4" s="464" t="s">
        <v>133</v>
      </c>
      <c r="K4" s="465"/>
      <c r="L4" s="466"/>
      <c r="M4" s="472" t="s">
        <v>134</v>
      </c>
      <c r="N4" s="491" t="s">
        <v>135</v>
      </c>
      <c r="O4" s="492"/>
      <c r="P4" s="467" t="s">
        <v>136</v>
      </c>
      <c r="Q4" s="468"/>
      <c r="R4" s="468"/>
      <c r="S4" s="468"/>
      <c r="T4" s="468"/>
      <c r="U4" s="468"/>
      <c r="V4" s="468"/>
      <c r="W4" s="469"/>
    </row>
    <row r="5" spans="1:23" ht="34.5" customHeight="1" x14ac:dyDescent="0.25">
      <c r="C5" s="487" t="s">
        <v>137</v>
      </c>
      <c r="D5" s="488"/>
      <c r="E5" s="434" t="s">
        <v>138</v>
      </c>
      <c r="F5" s="478" t="s">
        <v>139</v>
      </c>
      <c r="G5" s="478" t="s">
        <v>140</v>
      </c>
      <c r="H5" s="478" t="s">
        <v>141</v>
      </c>
      <c r="I5" s="489" t="s">
        <v>142</v>
      </c>
      <c r="J5" s="427" t="s">
        <v>143</v>
      </c>
      <c r="K5" s="481" t="s">
        <v>144</v>
      </c>
      <c r="L5" s="481" t="s">
        <v>145</v>
      </c>
      <c r="M5" s="472"/>
      <c r="N5" s="505" t="s">
        <v>146</v>
      </c>
      <c r="O5" s="476" t="s">
        <v>147</v>
      </c>
      <c r="P5" s="474" t="s">
        <v>148</v>
      </c>
      <c r="Q5" s="475"/>
      <c r="R5" s="475"/>
      <c r="S5" s="475"/>
      <c r="T5" s="3"/>
      <c r="U5" s="3" t="b">
        <v>0</v>
      </c>
      <c r="V5" s="34"/>
      <c r="W5" s="493" t="str">
        <f>IF(AND(U5=FALSE,U6=FALSE,U7=FALSE,U8=FALSE),"",IF(AND(U5=TRUE,U6=TRUE),"Yes",IF(AND(U5=TRUE,U7=TRUE),"Yes",IF(AND(U6=TRUE,U7=TRUE),"Yes",IF(AND(U5=TRUE,U8=TRUE),"Yes",IF(AND(U7=TRUE,U8=TRUE),"Yes","No"))))))</f>
        <v/>
      </c>
    </row>
    <row r="6" spans="1:23" ht="34.5" customHeight="1" thickBot="1" x14ac:dyDescent="0.3">
      <c r="C6" s="487"/>
      <c r="D6" s="488"/>
      <c r="E6" s="483"/>
      <c r="F6" s="479"/>
      <c r="G6" s="479"/>
      <c r="H6" s="479"/>
      <c r="I6" s="490"/>
      <c r="J6" s="480"/>
      <c r="K6" s="482"/>
      <c r="L6" s="482"/>
      <c r="M6" s="473"/>
      <c r="N6" s="506"/>
      <c r="O6" s="477"/>
      <c r="P6" s="474" t="s">
        <v>149</v>
      </c>
      <c r="Q6" s="475"/>
      <c r="R6" s="475"/>
      <c r="S6" s="475"/>
      <c r="T6" s="3"/>
      <c r="U6" s="3" t="b">
        <v>0</v>
      </c>
      <c r="V6" s="34"/>
      <c r="W6" s="494"/>
    </row>
    <row r="7" spans="1:23" ht="34.5" customHeight="1" x14ac:dyDescent="0.25">
      <c r="A7" s="3">
        <v>1</v>
      </c>
      <c r="B7" s="3">
        <f t="shared" ref="B7:B26" si="0">INDEX(meals,A7)</f>
        <v>0</v>
      </c>
      <c r="C7" s="79">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74" t="s">
        <v>150</v>
      </c>
      <c r="Q7" s="475"/>
      <c r="R7" s="475"/>
      <c r="S7" s="475"/>
      <c r="T7" s="3"/>
      <c r="U7" s="3" t="b">
        <v>0</v>
      </c>
      <c r="V7" s="34"/>
      <c r="W7" s="494"/>
    </row>
    <row r="8" spans="1:23" ht="33.75" customHeight="1" x14ac:dyDescent="0.25">
      <c r="A8" s="3">
        <v>1</v>
      </c>
      <c r="B8" s="3">
        <f t="shared" si="0"/>
        <v>0</v>
      </c>
      <c r="C8" s="79">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74" t="s">
        <v>151</v>
      </c>
      <c r="Q8" s="475"/>
      <c r="R8" s="475"/>
      <c r="S8" s="475"/>
      <c r="T8" s="3"/>
      <c r="U8" s="3" t="b">
        <v>0</v>
      </c>
      <c r="V8" s="34"/>
      <c r="W8" s="495"/>
    </row>
    <row r="9" spans="1:23" ht="33.75" customHeight="1" thickBot="1" x14ac:dyDescent="0.3">
      <c r="A9" s="3">
        <v>1</v>
      </c>
      <c r="B9" s="3">
        <f t="shared" si="0"/>
        <v>0</v>
      </c>
      <c r="C9" s="79">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503" t="s">
        <v>152</v>
      </c>
      <c r="Q9" s="504"/>
      <c r="R9" s="504"/>
      <c r="S9" s="504"/>
      <c r="T9" s="5"/>
      <c r="U9" s="5" t="b">
        <v>0</v>
      </c>
      <c r="V9" s="4"/>
      <c r="W9" s="6" t="str">
        <f>IF(U9=TRUE,"No","")</f>
        <v/>
      </c>
    </row>
    <row r="10" spans="1:23" ht="33.75" customHeight="1" thickBot="1" x14ac:dyDescent="0.3">
      <c r="A10" s="3">
        <v>1</v>
      </c>
      <c r="B10" s="3">
        <f t="shared" si="0"/>
        <v>0</v>
      </c>
      <c r="C10" s="79">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79">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07" t="s">
        <v>91</v>
      </c>
      <c r="R11" s="408"/>
      <c r="S11" s="408"/>
      <c r="T11" s="408"/>
      <c r="U11" s="408"/>
      <c r="V11" s="408"/>
      <c r="W11" s="409"/>
    </row>
    <row r="12" spans="1:23" ht="33.75" customHeight="1" thickBot="1" x14ac:dyDescent="0.3">
      <c r="A12" s="3">
        <v>1</v>
      </c>
      <c r="B12" s="3">
        <f t="shared" si="0"/>
        <v>0</v>
      </c>
      <c r="C12" s="79">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96"/>
      <c r="R12" s="497"/>
      <c r="S12" s="497"/>
      <c r="T12" s="497"/>
      <c r="U12" s="497"/>
      <c r="V12" s="497"/>
      <c r="W12" s="498"/>
    </row>
    <row r="13" spans="1:23" ht="33.75" customHeight="1" x14ac:dyDescent="0.25">
      <c r="A13" s="3">
        <v>1</v>
      </c>
      <c r="B13" s="3">
        <f t="shared" si="0"/>
        <v>0</v>
      </c>
      <c r="C13" s="79">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30" t="s">
        <v>153</v>
      </c>
      <c r="R13" s="531"/>
      <c r="S13" s="531"/>
      <c r="T13" s="34">
        <v>1</v>
      </c>
      <c r="U13" s="34">
        <f>INDEX(Cups,T13)</f>
        <v>0</v>
      </c>
      <c r="V13" s="515"/>
      <c r="W13" s="516"/>
    </row>
    <row r="14" spans="1:23" ht="33.75" customHeight="1" x14ac:dyDescent="0.25">
      <c r="A14" s="3">
        <v>1</v>
      </c>
      <c r="B14" s="3">
        <f t="shared" si="0"/>
        <v>0</v>
      </c>
      <c r="C14" s="79">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30"/>
      <c r="R14" s="531"/>
      <c r="S14" s="531"/>
      <c r="T14" s="34">
        <v>1</v>
      </c>
      <c r="U14" s="34">
        <f>INDEX(Cups,T14)</f>
        <v>0</v>
      </c>
      <c r="V14" s="511"/>
      <c r="W14" s="512"/>
    </row>
    <row r="15" spans="1:23" ht="33.75" customHeight="1" x14ac:dyDescent="0.25">
      <c r="A15" s="3">
        <v>1</v>
      </c>
      <c r="B15" s="3">
        <f t="shared" si="0"/>
        <v>0</v>
      </c>
      <c r="C15" s="79">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30"/>
      <c r="R15" s="531"/>
      <c r="S15" s="531"/>
      <c r="T15" s="34">
        <v>1</v>
      </c>
      <c r="U15" s="34">
        <f>INDEX(Cups,T15)</f>
        <v>0</v>
      </c>
      <c r="V15" s="511"/>
      <c r="W15" s="512"/>
    </row>
    <row r="16" spans="1:23" ht="38.25" customHeight="1" x14ac:dyDescent="0.25">
      <c r="A16" s="3">
        <v>1</v>
      </c>
      <c r="B16" s="3">
        <f t="shared" si="0"/>
        <v>0</v>
      </c>
      <c r="C16" s="79">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30"/>
      <c r="R16" s="531"/>
      <c r="S16" s="531"/>
      <c r="T16" s="34">
        <v>1</v>
      </c>
      <c r="U16" s="34">
        <f>INDEX(Cups,T16)</f>
        <v>0</v>
      </c>
      <c r="V16" s="511"/>
      <c r="W16" s="512"/>
    </row>
    <row r="17" spans="1:23" ht="33.75" customHeight="1" x14ac:dyDescent="0.25">
      <c r="A17" s="3">
        <v>1</v>
      </c>
      <c r="B17" s="3">
        <f t="shared" si="0"/>
        <v>0</v>
      </c>
      <c r="C17" s="79">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30"/>
      <c r="R17" s="531"/>
      <c r="S17" s="531"/>
      <c r="T17" s="34">
        <v>1</v>
      </c>
      <c r="U17" s="34">
        <f>INDEX(Cups,T17)</f>
        <v>0</v>
      </c>
      <c r="V17" s="517"/>
      <c r="W17" s="518"/>
    </row>
    <row r="18" spans="1:23" ht="33.75" customHeight="1" thickBot="1" x14ac:dyDescent="0.3">
      <c r="A18" s="3">
        <v>1</v>
      </c>
      <c r="B18" s="3">
        <f t="shared" si="0"/>
        <v>0</v>
      </c>
      <c r="C18" s="79">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32"/>
      <c r="R18" s="533"/>
      <c r="S18" s="533"/>
      <c r="T18" s="35"/>
      <c r="U18" s="35"/>
      <c r="V18" s="513">
        <f>SUM(U13:U17)</f>
        <v>0</v>
      </c>
      <c r="W18" s="514"/>
    </row>
    <row r="19" spans="1:23" ht="33.75" customHeight="1" thickBot="1" x14ac:dyDescent="0.3">
      <c r="A19" s="3">
        <v>1</v>
      </c>
      <c r="B19" s="3">
        <f t="shared" si="0"/>
        <v>0</v>
      </c>
      <c r="C19" s="79">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519" t="s">
        <v>122</v>
      </c>
      <c r="R19" s="520"/>
      <c r="S19" s="520"/>
      <c r="T19" s="520"/>
      <c r="U19" s="520"/>
      <c r="V19" s="520"/>
      <c r="W19" s="521"/>
    </row>
    <row r="20" spans="1:23" ht="33.75" customHeight="1" x14ac:dyDescent="0.25">
      <c r="A20" s="3">
        <v>1</v>
      </c>
      <c r="B20" s="3">
        <f t="shared" si="0"/>
        <v>0</v>
      </c>
      <c r="C20" s="79">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51" t="s">
        <v>123</v>
      </c>
      <c r="R20" s="522"/>
      <c r="S20" s="523"/>
      <c r="V20" s="526"/>
      <c r="W20" s="527"/>
    </row>
    <row r="21" spans="1:23" ht="33.75" customHeight="1" x14ac:dyDescent="0.25">
      <c r="A21" s="3">
        <v>1</v>
      </c>
      <c r="B21" s="3">
        <f t="shared" si="0"/>
        <v>0</v>
      </c>
      <c r="C21" s="79">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52"/>
      <c r="R21" s="524"/>
      <c r="S21" s="525"/>
      <c r="V21" s="528"/>
      <c r="W21" s="529"/>
    </row>
    <row r="22" spans="1:23" ht="33.75" customHeight="1" x14ac:dyDescent="0.25">
      <c r="A22" s="3">
        <v>1</v>
      </c>
      <c r="B22" s="3">
        <f t="shared" si="0"/>
        <v>0</v>
      </c>
      <c r="C22" s="79">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438" t="s">
        <v>124</v>
      </c>
      <c r="R22" s="507"/>
      <c r="S22" s="508"/>
      <c r="T22" s="36"/>
      <c r="U22" s="36"/>
      <c r="V22" s="499">
        <f>FLOOR(V20,0.125)</f>
        <v>0</v>
      </c>
      <c r="W22" s="500"/>
    </row>
    <row r="23" spans="1:23" ht="33.75" customHeight="1" thickBot="1" x14ac:dyDescent="0.3">
      <c r="A23" s="3">
        <v>1</v>
      </c>
      <c r="B23" s="3">
        <f t="shared" si="0"/>
        <v>0</v>
      </c>
      <c r="C23" s="79">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439"/>
      <c r="R23" s="509"/>
      <c r="S23" s="510"/>
      <c r="T23" s="37"/>
      <c r="U23" s="37"/>
      <c r="V23" s="501"/>
      <c r="W23" s="502"/>
    </row>
    <row r="24" spans="1:23" ht="33.75" customHeight="1" x14ac:dyDescent="0.25">
      <c r="A24" s="3">
        <v>1</v>
      </c>
      <c r="B24" s="3">
        <f t="shared" si="0"/>
        <v>0</v>
      </c>
      <c r="C24" s="79">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79">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79">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J27" s="104"/>
      <c r="K27" s="104"/>
      <c r="L27" s="104"/>
    </row>
    <row r="28" spans="1:23" ht="33.75" customHeight="1" x14ac:dyDescent="0.25">
      <c r="L28" s="104"/>
    </row>
    <row r="29" spans="1:23" ht="33.75" customHeight="1" x14ac:dyDescent="0.25"/>
    <row r="30" spans="1:23" ht="33.75" customHeight="1" x14ac:dyDescent="0.25"/>
  </sheetData>
  <sheetProtection algorithmName="SHA-512" hashValue="ZxBpPipPmLOU7/V5de0XnYOrWXoB/meKGbss0f44osaZNPHcO/E0fd9hQFKNOPs3KmSLIGVIbXMHLdno+K8pPg==" saltValue="Kuzq9YC8vHyedz/6IdE5ag==" spinCount="100000" sheet="1" selectLockedCells="1"/>
  <mergeCells count="41">
    <mergeCell ref="Q11:W12"/>
    <mergeCell ref="P8:S8"/>
    <mergeCell ref="V22:W23"/>
    <mergeCell ref="P9:S9"/>
    <mergeCell ref="N5:N6"/>
    <mergeCell ref="Q22:S23"/>
    <mergeCell ref="V15:W15"/>
    <mergeCell ref="V18:W18"/>
    <mergeCell ref="V13:W13"/>
    <mergeCell ref="V17:W17"/>
    <mergeCell ref="Q19:W19"/>
    <mergeCell ref="Q20:S21"/>
    <mergeCell ref="V20:W21"/>
    <mergeCell ref="V16:W16"/>
    <mergeCell ref="V14:W14"/>
    <mergeCell ref="Q13:S18"/>
    <mergeCell ref="E5:E6"/>
    <mergeCell ref="C3:W3"/>
    <mergeCell ref="C5:D6"/>
    <mergeCell ref="P5:S5"/>
    <mergeCell ref="I5:I6"/>
    <mergeCell ref="N4:O4"/>
    <mergeCell ref="W5:W8"/>
    <mergeCell ref="K5:K6"/>
    <mergeCell ref="P7:S7"/>
    <mergeCell ref="R1:T1"/>
    <mergeCell ref="E4:I4"/>
    <mergeCell ref="C1:O1"/>
    <mergeCell ref="C2:O2"/>
    <mergeCell ref="J4:L4"/>
    <mergeCell ref="P4:W4"/>
    <mergeCell ref="C4:D4"/>
    <mergeCell ref="R2:T2"/>
    <mergeCell ref="M4:M6"/>
    <mergeCell ref="P6:S6"/>
    <mergeCell ref="O5:O6"/>
    <mergeCell ref="G5:G6"/>
    <mergeCell ref="F5:F6"/>
    <mergeCell ref="J5:J6"/>
    <mergeCell ref="H5:H6"/>
    <mergeCell ref="L5:L6"/>
  </mergeCells>
  <conditionalFormatting sqref="W5 O7:O26 M7:M26 I7:I26 W9">
    <cfRule type="containsText" dxfId="57" priority="7" stopIfTrue="1" operator="containsText" text="Yes">
      <formula>NOT(ISERROR(SEARCH("Yes",I5)))</formula>
    </cfRule>
    <cfRule type="containsText" dxfId="56" priority="8" stopIfTrue="1" operator="containsText" text="No">
      <formula>NOT(ISERROR(SEARCH("No",I5)))</formula>
    </cfRule>
  </conditionalFormatting>
  <hyperlinks>
    <hyperlink ref="R1:T1" location="'Weekly Report'!A1" display="Go to Weekly Report" xr:uid="{00000000-0004-0000-0400-000000000000}"/>
    <hyperlink ref="R2:T2" location="'Breakfast Worksheet Instruction'!A1" display="Go to Instructions" xr:uid="{00000000-0004-0000-0400-000001000000}"/>
  </hyperlinks>
  <pageMargins left="0.7" right="0.7" top="0.75" bottom="0.75" header="0.3" footer="0.3"/>
  <pageSetup scale="50" orientation="landscape" horizontalDpi="1200" verticalDpi="1200" r:id="rId1"/>
  <headerFooter>
    <oddHeader>&amp;L&amp;G</oddHeader>
    <oddFooter>Page &amp;P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0" r:id="rId5" name="Drop Down 2">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2053" r:id="rId8" name="Drop Down 5">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2054" r:id="rId9" name="Drop Down 6">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2055" r:id="rId10" name="Drop Down 7">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2056" r:id="rId11" name="Drop Down 8">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2057" r:id="rId12" name="Drop Down 9">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2058" r:id="rId13" name="Drop Down 10">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2059" r:id="rId14" name="Drop Down 11">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2060" r:id="rId15" name="Drop Down 12">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2061" r:id="rId16" name="Drop Down 13">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2062" r:id="rId17" name="Drop Down 14">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2063" r:id="rId18" name="Drop Down 15">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2064" r:id="rId19" name="Drop Down 16">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2065" r:id="rId20" name="Drop Down 17">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2066" r:id="rId21" name="Drop Down 18">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2067" r:id="rId22" name="Drop Down 19">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2068" r:id="rId23" name="Drop Down 20">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2069" r:id="rId24" name="Drop Down 21">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2101" r:id="rId25" name="Check Box 53">
              <controlPr defaultSize="0" autoFill="0" autoLine="0" autoPict="0">
                <anchor moveWithCells="1">
                  <from>
                    <xdr:col>21</xdr:col>
                    <xdr:colOff>209550</xdr:colOff>
                    <xdr:row>4</xdr:row>
                    <xdr:rowOff>142875</xdr:rowOff>
                  </from>
                  <to>
                    <xdr:col>21</xdr:col>
                    <xdr:colOff>523875</xdr:colOff>
                    <xdr:row>4</xdr:row>
                    <xdr:rowOff>371475</xdr:rowOff>
                  </to>
                </anchor>
              </controlPr>
            </control>
          </mc:Choice>
        </mc:AlternateContent>
        <mc:AlternateContent xmlns:mc="http://schemas.openxmlformats.org/markup-compatibility/2006">
          <mc:Choice Requires="x14">
            <control shapeId="2102" r:id="rId26" name="Check Box 54">
              <controlPr defaultSize="0" autoFill="0" autoLine="0" autoPict="0">
                <anchor moveWithCells="1">
                  <from>
                    <xdr:col>21</xdr:col>
                    <xdr:colOff>200025</xdr:colOff>
                    <xdr:row>5</xdr:row>
                    <xdr:rowOff>152400</xdr:rowOff>
                  </from>
                  <to>
                    <xdr:col>21</xdr:col>
                    <xdr:colOff>523875</xdr:colOff>
                    <xdr:row>5</xdr:row>
                    <xdr:rowOff>371475</xdr:rowOff>
                  </to>
                </anchor>
              </controlPr>
            </control>
          </mc:Choice>
        </mc:AlternateContent>
        <mc:AlternateContent xmlns:mc="http://schemas.openxmlformats.org/markup-compatibility/2006">
          <mc:Choice Requires="x14">
            <control shapeId="2103" r:id="rId27" name="Check Box 55">
              <controlPr defaultSize="0" autoFill="0" autoLine="0" autoPict="0">
                <anchor moveWithCells="1">
                  <from>
                    <xdr:col>21</xdr:col>
                    <xdr:colOff>200025</xdr:colOff>
                    <xdr:row>6</xdr:row>
                    <xdr:rowOff>123825</xdr:rowOff>
                  </from>
                  <to>
                    <xdr:col>21</xdr:col>
                    <xdr:colOff>523875</xdr:colOff>
                    <xdr:row>6</xdr:row>
                    <xdr:rowOff>342900</xdr:rowOff>
                  </to>
                </anchor>
              </controlPr>
            </control>
          </mc:Choice>
        </mc:AlternateContent>
        <mc:AlternateContent xmlns:mc="http://schemas.openxmlformats.org/markup-compatibility/2006">
          <mc:Choice Requires="x14">
            <control shapeId="2104" r:id="rId28" name="Check Box 56">
              <controlPr defaultSize="0" autoFill="0" autoLine="0" autoPict="0">
                <anchor moveWithCells="1">
                  <from>
                    <xdr:col>21</xdr:col>
                    <xdr:colOff>180975</xdr:colOff>
                    <xdr:row>7</xdr:row>
                    <xdr:rowOff>123825</xdr:rowOff>
                  </from>
                  <to>
                    <xdr:col>21</xdr:col>
                    <xdr:colOff>504825</xdr:colOff>
                    <xdr:row>7</xdr:row>
                    <xdr:rowOff>342900</xdr:rowOff>
                  </to>
                </anchor>
              </controlPr>
            </control>
          </mc:Choice>
        </mc:AlternateContent>
        <mc:AlternateContent xmlns:mc="http://schemas.openxmlformats.org/markup-compatibility/2006">
          <mc:Choice Requires="x14">
            <control shapeId="2105" r:id="rId29" name="Check Box 57">
              <controlPr defaultSize="0" autoFill="0" autoLine="0" autoPict="0">
                <anchor moveWithCells="1">
                  <from>
                    <xdr:col>21</xdr:col>
                    <xdr:colOff>180975</xdr:colOff>
                    <xdr:row>8</xdr:row>
                    <xdr:rowOff>85725</xdr:rowOff>
                  </from>
                  <to>
                    <xdr:col>21</xdr:col>
                    <xdr:colOff>504825</xdr:colOff>
                    <xdr:row>8</xdr:row>
                    <xdr:rowOff>314325</xdr:rowOff>
                  </to>
                </anchor>
              </controlPr>
            </control>
          </mc:Choice>
        </mc:AlternateContent>
        <mc:AlternateContent xmlns:mc="http://schemas.openxmlformats.org/markup-compatibility/2006">
          <mc:Choice Requires="x14">
            <control shapeId="2106" r:id="rId30" name="Drop Down 58">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2107" r:id="rId31" name="Drop Down 59">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2108" r:id="rId32" name="Drop Down 60">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2109" r:id="rId33" name="Drop Down 61">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2110" r:id="rId34" name="Drop Down 62">
              <controlPr defaultSize="0" autoLine="0" autoPict="0">
                <anchor moveWithCells="1" sizeWithCells="1">
                  <from>
                    <xdr:col>21</xdr:col>
                    <xdr:colOff>142875</xdr:colOff>
                    <xdr:row>16</xdr:row>
                    <xdr:rowOff>66675</xdr:rowOff>
                  </from>
                  <to>
                    <xdr:col>22</xdr:col>
                    <xdr:colOff>352425</xdr:colOff>
                    <xdr:row>16</xdr:row>
                    <xdr:rowOff>342900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30"/>
  <sheetViews>
    <sheetView topLeftCell="C1" zoomScaleNormal="100" workbookViewId="0">
      <pane ySplit="6" topLeftCell="A7" activePane="bottomLeft" state="frozen"/>
      <selection activeCell="K7" sqref="K7"/>
      <selection pane="bottomLeft" activeCell="D7" sqref="D7"/>
    </sheetView>
  </sheetViews>
  <sheetFormatPr defaultColWidth="9.140625" defaultRowHeight="15" x14ac:dyDescent="0.25"/>
  <cols>
    <col min="1" max="1" width="4.5703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42578125" customWidth="1"/>
    <col min="20" max="20" width="0" hidden="1" customWidth="1"/>
    <col min="21" max="21" width="0.140625" customWidth="1"/>
    <col min="22" max="22" width="9.140625" customWidth="1"/>
    <col min="23" max="23" width="7.5703125" customWidth="1"/>
    <col min="24" max="24" width="4.5703125" customWidth="1"/>
  </cols>
  <sheetData>
    <row r="1" spans="1:23" ht="40.5" customHeight="1" thickBot="1" x14ac:dyDescent="0.3">
      <c r="C1" s="459" t="s">
        <v>154</v>
      </c>
      <c r="D1" s="460"/>
      <c r="E1" s="460"/>
      <c r="F1" s="460"/>
      <c r="G1" s="460"/>
      <c r="H1" s="460"/>
      <c r="I1" s="460"/>
      <c r="J1" s="460"/>
      <c r="K1" s="460"/>
      <c r="L1" s="460"/>
      <c r="M1" s="460"/>
      <c r="N1" s="460"/>
      <c r="O1" s="461"/>
      <c r="Q1" s="3"/>
      <c r="R1" s="455" t="s">
        <v>126</v>
      </c>
      <c r="S1" s="455"/>
      <c r="T1" s="455"/>
    </row>
    <row r="2" spans="1:23" ht="90.75" customHeight="1" thickBot="1" x14ac:dyDescent="0.3">
      <c r="C2" s="462" t="s">
        <v>127</v>
      </c>
      <c r="D2" s="463"/>
      <c r="E2" s="463"/>
      <c r="F2" s="463"/>
      <c r="G2" s="463"/>
      <c r="H2" s="463"/>
      <c r="I2" s="463"/>
      <c r="J2" s="463"/>
      <c r="K2" s="463"/>
      <c r="L2" s="463"/>
      <c r="M2" s="463"/>
      <c r="N2" s="463"/>
      <c r="O2" s="463"/>
      <c r="P2" s="76"/>
      <c r="Q2" s="96"/>
      <c r="R2" s="534" t="s">
        <v>128</v>
      </c>
      <c r="S2" s="534"/>
      <c r="T2" s="534"/>
    </row>
    <row r="3" spans="1:23" ht="21.75" customHeight="1" thickBot="1" x14ac:dyDescent="0.35">
      <c r="A3" s="97" t="s">
        <v>129</v>
      </c>
      <c r="C3" s="484" t="s">
        <v>155</v>
      </c>
      <c r="D3" s="485"/>
      <c r="E3" s="485"/>
      <c r="F3" s="485"/>
      <c r="G3" s="485"/>
      <c r="H3" s="485"/>
      <c r="I3" s="485"/>
      <c r="J3" s="485"/>
      <c r="K3" s="485"/>
      <c r="L3" s="485"/>
      <c r="M3" s="485"/>
      <c r="N3" s="485"/>
      <c r="O3" s="485"/>
      <c r="P3" s="485"/>
      <c r="Q3" s="485"/>
      <c r="R3" s="485"/>
      <c r="S3" s="485"/>
      <c r="T3" s="485"/>
      <c r="U3" s="485"/>
      <c r="V3" s="485"/>
      <c r="W3" s="486"/>
    </row>
    <row r="4" spans="1:23" ht="62.25" customHeight="1" x14ac:dyDescent="0.25">
      <c r="C4" s="470" t="s">
        <v>156</v>
      </c>
      <c r="D4" s="471"/>
      <c r="E4" s="456" t="s">
        <v>132</v>
      </c>
      <c r="F4" s="457"/>
      <c r="G4" s="457"/>
      <c r="H4" s="457"/>
      <c r="I4" s="458"/>
      <c r="J4" s="464" t="s">
        <v>133</v>
      </c>
      <c r="K4" s="465"/>
      <c r="L4" s="466"/>
      <c r="M4" s="472" t="s">
        <v>134</v>
      </c>
      <c r="N4" s="491" t="s">
        <v>135</v>
      </c>
      <c r="O4" s="492"/>
      <c r="P4" s="467" t="s">
        <v>157</v>
      </c>
      <c r="Q4" s="468"/>
      <c r="R4" s="468"/>
      <c r="S4" s="468"/>
      <c r="T4" s="468"/>
      <c r="U4" s="468"/>
      <c r="V4" s="468"/>
      <c r="W4" s="469"/>
    </row>
    <row r="5" spans="1:23" ht="34.5" customHeight="1" x14ac:dyDescent="0.25">
      <c r="C5" s="487" t="s">
        <v>137</v>
      </c>
      <c r="D5" s="488"/>
      <c r="E5" s="434" t="s">
        <v>138</v>
      </c>
      <c r="F5" s="478" t="s">
        <v>139</v>
      </c>
      <c r="G5" s="478" t="s">
        <v>140</v>
      </c>
      <c r="H5" s="478" t="s">
        <v>141</v>
      </c>
      <c r="I5" s="489" t="s">
        <v>142</v>
      </c>
      <c r="J5" s="427" t="s">
        <v>143</v>
      </c>
      <c r="K5" s="481" t="s">
        <v>144</v>
      </c>
      <c r="L5" s="481" t="s">
        <v>145</v>
      </c>
      <c r="M5" s="472"/>
      <c r="N5" s="505" t="s">
        <v>146</v>
      </c>
      <c r="O5" s="476" t="s">
        <v>147</v>
      </c>
      <c r="P5" s="474" t="s">
        <v>148</v>
      </c>
      <c r="Q5" s="475"/>
      <c r="R5" s="475"/>
      <c r="S5" s="475"/>
      <c r="T5" s="3"/>
      <c r="U5" s="3"/>
      <c r="V5" s="34"/>
      <c r="W5" s="493" t="str">
        <f>IF(AND(U5=FALSE,U6=FALSE,U7=FALSE,U8=FALSE),"",IF(AND(U5=TRUE,U6=TRUE),"Yes",IF(AND(U5=TRUE,U7=TRUE),"Yes",IF(AND(U6=TRUE,U7=TRUE),"Yes",IF(AND(U5=TRUE,U8=TRUE),"Yes",IF(AND(U7=TRUE,U8=TRUE),"Yes","No"))))))</f>
        <v/>
      </c>
    </row>
    <row r="6" spans="1:23" ht="34.5" customHeight="1" thickBot="1" x14ac:dyDescent="0.3">
      <c r="C6" s="487"/>
      <c r="D6" s="488"/>
      <c r="E6" s="483"/>
      <c r="F6" s="479"/>
      <c r="G6" s="479"/>
      <c r="H6" s="479"/>
      <c r="I6" s="490"/>
      <c r="J6" s="480"/>
      <c r="K6" s="482"/>
      <c r="L6" s="482"/>
      <c r="M6" s="473"/>
      <c r="N6" s="506"/>
      <c r="O6" s="477"/>
      <c r="P6" s="474" t="s">
        <v>149</v>
      </c>
      <c r="Q6" s="475"/>
      <c r="R6" s="475"/>
      <c r="S6" s="475"/>
      <c r="T6" s="3"/>
      <c r="U6" s="3" t="b">
        <v>0</v>
      </c>
      <c r="V6" s="34"/>
      <c r="W6" s="494"/>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74" t="s">
        <v>150</v>
      </c>
      <c r="Q7" s="475"/>
      <c r="R7" s="475"/>
      <c r="S7" s="475"/>
      <c r="T7" s="3"/>
      <c r="U7" s="3" t="b">
        <v>0</v>
      </c>
      <c r="V7" s="34"/>
      <c r="W7" s="494"/>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74" t="s">
        <v>151</v>
      </c>
      <c r="Q8" s="475"/>
      <c r="R8" s="475"/>
      <c r="S8" s="475"/>
      <c r="T8" s="3"/>
      <c r="U8" s="3" t="b">
        <v>0</v>
      </c>
      <c r="V8" s="34"/>
      <c r="W8" s="495"/>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503" t="s">
        <v>152</v>
      </c>
      <c r="Q9" s="504"/>
      <c r="R9" s="504"/>
      <c r="S9" s="504"/>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07" t="s">
        <v>91</v>
      </c>
      <c r="R11" s="408"/>
      <c r="S11" s="408"/>
      <c r="T11" s="408"/>
      <c r="U11" s="408"/>
      <c r="V11" s="408"/>
      <c r="W11" s="409"/>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96"/>
      <c r="R12" s="497"/>
      <c r="S12" s="497"/>
      <c r="T12" s="497"/>
      <c r="U12" s="497"/>
      <c r="V12" s="497"/>
      <c r="W12" s="498"/>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30" t="s">
        <v>153</v>
      </c>
      <c r="R13" s="531"/>
      <c r="S13" s="531"/>
      <c r="T13" s="34">
        <v>1</v>
      </c>
      <c r="U13" s="34">
        <f>INDEX(Cups,T13)</f>
        <v>0</v>
      </c>
      <c r="V13" s="515"/>
      <c r="W13" s="516"/>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30"/>
      <c r="R14" s="531"/>
      <c r="S14" s="531"/>
      <c r="T14" s="34">
        <v>1</v>
      </c>
      <c r="U14" s="34">
        <f>INDEX(Cups,T14)</f>
        <v>0</v>
      </c>
      <c r="V14" s="511"/>
      <c r="W14" s="512"/>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30"/>
      <c r="R15" s="531"/>
      <c r="S15" s="531"/>
      <c r="T15" s="34">
        <v>1</v>
      </c>
      <c r="U15" s="34">
        <f>INDEX(Cups,T15)</f>
        <v>0</v>
      </c>
      <c r="V15" s="511"/>
      <c r="W15" s="512"/>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30"/>
      <c r="R16" s="531"/>
      <c r="S16" s="531"/>
      <c r="T16" s="34">
        <v>1</v>
      </c>
      <c r="U16" s="34">
        <f>INDEX(Cups,T16)</f>
        <v>0</v>
      </c>
      <c r="V16" s="511"/>
      <c r="W16" s="512"/>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30"/>
      <c r="R17" s="531"/>
      <c r="S17" s="531"/>
      <c r="T17" s="34">
        <v>1</v>
      </c>
      <c r="U17" s="34">
        <f>INDEX(Cups,T17)</f>
        <v>0</v>
      </c>
      <c r="V17" s="517"/>
      <c r="W17" s="518"/>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32"/>
      <c r="R18" s="533"/>
      <c r="S18" s="533"/>
      <c r="T18" s="35"/>
      <c r="U18" s="35"/>
      <c r="V18" s="513">
        <f>SUM(U13:U17)</f>
        <v>0</v>
      </c>
      <c r="W18" s="514"/>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519" t="s">
        <v>122</v>
      </c>
      <c r="R19" s="520"/>
      <c r="S19" s="520"/>
      <c r="T19" s="520"/>
      <c r="U19" s="520"/>
      <c r="V19" s="520"/>
      <c r="W19" s="521"/>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51" t="s">
        <v>123</v>
      </c>
      <c r="R20" s="522"/>
      <c r="S20" s="523"/>
      <c r="V20" s="526"/>
      <c r="W20" s="527"/>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52"/>
      <c r="R21" s="524"/>
      <c r="S21" s="525"/>
      <c r="V21" s="528"/>
      <c r="W21" s="529"/>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438" t="s">
        <v>124</v>
      </c>
      <c r="R22" s="507"/>
      <c r="S22" s="508"/>
      <c r="T22" s="36"/>
      <c r="U22" s="36"/>
      <c r="V22" s="499">
        <f>FLOOR(V20,0.125)</f>
        <v>0</v>
      </c>
      <c r="W22" s="500"/>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439"/>
      <c r="R23" s="509"/>
      <c r="S23" s="510"/>
      <c r="T23" s="37"/>
      <c r="U23" s="37"/>
      <c r="V23" s="501"/>
      <c r="W23" s="502"/>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F27" s="367" t="str">
        <f>IF(B27=0,"",IF((VLOOKUP(A27,'All Meals'!$A$12:$S$62,12))="",0,(VLOOKUP(A27,'All Meals'!$A$12:$S$62,12))))</f>
        <v/>
      </c>
      <c r="G27" s="366"/>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VUXeozYECJWWye2tBhyBGer0VsYshxYIK11O0QSABc95iAbY+lp0gZvxc63ojGXayMdWOk1il5703byQ1jAbkQ==" saltValue="YD0zwxt7ROmALwYzsTK1ww==" spinCount="100000" sheet="1" selectLockedCells="1"/>
  <mergeCells count="41">
    <mergeCell ref="R2:T2"/>
    <mergeCell ref="K5:K6"/>
    <mergeCell ref="C1:O1"/>
    <mergeCell ref="H5:H6"/>
    <mergeCell ref="P6:S6"/>
    <mergeCell ref="J5:J6"/>
    <mergeCell ref="R1:T1"/>
    <mergeCell ref="P4:W4"/>
    <mergeCell ref="J4:L4"/>
    <mergeCell ref="E5:E6"/>
    <mergeCell ref="C3:W3"/>
    <mergeCell ref="E4:I4"/>
    <mergeCell ref="I5:I6"/>
    <mergeCell ref="F5:F6"/>
    <mergeCell ref="C2:O2"/>
    <mergeCell ref="C5:D6"/>
    <mergeCell ref="C4:D4"/>
    <mergeCell ref="G5:G6"/>
    <mergeCell ref="P9:S9"/>
    <mergeCell ref="V18:W18"/>
    <mergeCell ref="V14:W14"/>
    <mergeCell ref="W5:W8"/>
    <mergeCell ref="M4:M6"/>
    <mergeCell ref="P8:S8"/>
    <mergeCell ref="Q11:W12"/>
    <mergeCell ref="P7:S7"/>
    <mergeCell ref="P5:S5"/>
    <mergeCell ref="L5:L6"/>
    <mergeCell ref="O5:O6"/>
    <mergeCell ref="N4:O4"/>
    <mergeCell ref="N5:N6"/>
    <mergeCell ref="V22:W23"/>
    <mergeCell ref="V15:W15"/>
    <mergeCell ref="V16:W16"/>
    <mergeCell ref="V17:W17"/>
    <mergeCell ref="Q22:S23"/>
    <mergeCell ref="Q13:S18"/>
    <mergeCell ref="Q20:S21"/>
    <mergeCell ref="Q19:W19"/>
    <mergeCell ref="V20:W21"/>
    <mergeCell ref="V13:W13"/>
  </mergeCells>
  <conditionalFormatting sqref="W5 O7:O26 M7:M26 I7:I26 W9">
    <cfRule type="containsText" dxfId="55" priority="1" stopIfTrue="1" operator="containsText" text="Yes">
      <formula>NOT(ISERROR(SEARCH("Yes",I5)))</formula>
    </cfRule>
    <cfRule type="containsText" dxfId="54" priority="2" stopIfTrue="1" operator="containsText" text="No">
      <formula>NOT(ISERROR(SEARCH("No",I5)))</formula>
    </cfRule>
  </conditionalFormatting>
  <hyperlinks>
    <hyperlink ref="R1:T1" location="'Weekly Report'!A1" display="Go to Weekly Report" xr:uid="{00000000-0004-0000-0500-000000000000}"/>
    <hyperlink ref="R2:T2" location="'Breakfast Worksheet Instruction'!A1" display="Go to Instructions" xr:uid="{00000000-0004-0000-05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265"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11266"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11267"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11268"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11269"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11270"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11271"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11272"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11273"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11274"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11275"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11276"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11277"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11278"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11279"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11280"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11281"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11282"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11283"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11284"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11285"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1286"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11287"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11288"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11289"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11290"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11291"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11292"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1293"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11294" r:id="rId34" name="Drop Down 30">
              <controlPr defaultSize="0" autoLine="0" autoPict="0">
                <anchor moveWithCells="1" sizeWithCells="1">
                  <from>
                    <xdr:col>21</xdr:col>
                    <xdr:colOff>142875</xdr:colOff>
                    <xdr:row>16</xdr:row>
                    <xdr:rowOff>47625</xdr:rowOff>
                  </from>
                  <to>
                    <xdr:col>22</xdr:col>
                    <xdr:colOff>352425</xdr:colOff>
                    <xdr:row>16</xdr:row>
                    <xdr:rowOff>333375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W30"/>
  <sheetViews>
    <sheetView topLeftCell="C1" zoomScaleNormal="100" workbookViewId="0">
      <pane ySplit="6" topLeftCell="A7" activePane="bottomLeft" state="frozen"/>
      <selection activeCell="K7" sqref="K7"/>
      <selection pane="bottomLeft" activeCell="D7" sqref="D7"/>
    </sheetView>
  </sheetViews>
  <sheetFormatPr defaultColWidth="9.140625" defaultRowHeight="15" x14ac:dyDescent="0.25"/>
  <cols>
    <col min="1" max="1" width="3.85546875" style="3" hidden="1" customWidth="1"/>
    <col min="2" max="2" width="3.1406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459" t="s">
        <v>158</v>
      </c>
      <c r="D1" s="460"/>
      <c r="E1" s="460"/>
      <c r="F1" s="460"/>
      <c r="G1" s="460"/>
      <c r="H1" s="460"/>
      <c r="I1" s="460"/>
      <c r="J1" s="460"/>
      <c r="K1" s="460"/>
      <c r="L1" s="460"/>
      <c r="M1" s="460"/>
      <c r="N1" s="460"/>
      <c r="O1" s="461"/>
      <c r="Q1" s="3"/>
      <c r="R1" s="455" t="s">
        <v>126</v>
      </c>
      <c r="S1" s="455"/>
      <c r="T1" s="455"/>
    </row>
    <row r="2" spans="1:23" ht="90.75" customHeight="1" thickBot="1" x14ac:dyDescent="0.3">
      <c r="C2" s="462" t="s">
        <v>127</v>
      </c>
      <c r="D2" s="463"/>
      <c r="E2" s="463"/>
      <c r="F2" s="463"/>
      <c r="G2" s="463"/>
      <c r="H2" s="463"/>
      <c r="I2" s="463"/>
      <c r="J2" s="463"/>
      <c r="K2" s="463"/>
      <c r="L2" s="463"/>
      <c r="M2" s="463"/>
      <c r="N2" s="463"/>
      <c r="O2" s="463"/>
      <c r="P2" s="76"/>
      <c r="Q2" s="96"/>
      <c r="R2" s="410" t="s">
        <v>128</v>
      </c>
      <c r="S2" s="410"/>
      <c r="T2" s="410"/>
    </row>
    <row r="3" spans="1:23" ht="21.75" customHeight="1" thickBot="1" x14ac:dyDescent="0.35">
      <c r="A3" s="97" t="s">
        <v>129</v>
      </c>
      <c r="C3" s="484" t="s">
        <v>159</v>
      </c>
      <c r="D3" s="485"/>
      <c r="E3" s="485"/>
      <c r="F3" s="485"/>
      <c r="G3" s="485"/>
      <c r="H3" s="485"/>
      <c r="I3" s="485"/>
      <c r="J3" s="485"/>
      <c r="K3" s="485"/>
      <c r="L3" s="485"/>
      <c r="M3" s="485"/>
      <c r="N3" s="485"/>
      <c r="O3" s="485"/>
      <c r="P3" s="485"/>
      <c r="Q3" s="485"/>
      <c r="R3" s="485"/>
      <c r="S3" s="485"/>
      <c r="T3" s="485"/>
      <c r="U3" s="485"/>
      <c r="V3" s="485"/>
      <c r="W3" s="486"/>
    </row>
    <row r="4" spans="1:23" ht="62.25" customHeight="1" x14ac:dyDescent="0.25">
      <c r="C4" s="470" t="s">
        <v>160</v>
      </c>
      <c r="D4" s="471"/>
      <c r="E4" s="456" t="s">
        <v>132</v>
      </c>
      <c r="F4" s="457"/>
      <c r="G4" s="457"/>
      <c r="H4" s="457"/>
      <c r="I4" s="458"/>
      <c r="J4" s="464" t="s">
        <v>133</v>
      </c>
      <c r="K4" s="465"/>
      <c r="L4" s="466"/>
      <c r="M4" s="472" t="s">
        <v>134</v>
      </c>
      <c r="N4" s="491" t="s">
        <v>135</v>
      </c>
      <c r="O4" s="492"/>
      <c r="P4" s="467" t="s">
        <v>161</v>
      </c>
      <c r="Q4" s="468"/>
      <c r="R4" s="468"/>
      <c r="S4" s="468"/>
      <c r="T4" s="468"/>
      <c r="U4" s="468"/>
      <c r="V4" s="468"/>
      <c r="W4" s="469"/>
    </row>
    <row r="5" spans="1:23" ht="34.5" customHeight="1" x14ac:dyDescent="0.25">
      <c r="C5" s="487" t="s">
        <v>137</v>
      </c>
      <c r="D5" s="488"/>
      <c r="E5" s="434" t="s">
        <v>138</v>
      </c>
      <c r="F5" s="478" t="s">
        <v>139</v>
      </c>
      <c r="G5" s="478" t="s">
        <v>140</v>
      </c>
      <c r="H5" s="478" t="s">
        <v>141</v>
      </c>
      <c r="I5" s="489" t="s">
        <v>142</v>
      </c>
      <c r="J5" s="427" t="s">
        <v>143</v>
      </c>
      <c r="K5" s="481" t="s">
        <v>144</v>
      </c>
      <c r="L5" s="481" t="s">
        <v>145</v>
      </c>
      <c r="M5" s="472"/>
      <c r="N5" s="505" t="s">
        <v>146</v>
      </c>
      <c r="O5" s="476" t="s">
        <v>147</v>
      </c>
      <c r="P5" s="474" t="s">
        <v>148</v>
      </c>
      <c r="Q5" s="475"/>
      <c r="R5" s="475"/>
      <c r="S5" s="475"/>
      <c r="T5" s="3"/>
      <c r="U5" s="3" t="b">
        <v>0</v>
      </c>
      <c r="V5" s="34"/>
      <c r="W5" s="493" t="str">
        <f>IF(AND(U5=FALSE,U6=FALSE,U7=FALSE,U8=FALSE),"",IF(AND(U5=TRUE,U6=TRUE),"Yes",IF(AND(U5=TRUE,U7=TRUE),"Yes",IF(AND(U6=TRUE,U7=TRUE),"Yes",IF(AND(U5=TRUE,U8=TRUE),"Yes",IF(AND(U7=TRUE,U8=TRUE),"Yes","No"))))))</f>
        <v/>
      </c>
    </row>
    <row r="6" spans="1:23" ht="34.5" customHeight="1" thickBot="1" x14ac:dyDescent="0.3">
      <c r="C6" s="487"/>
      <c r="D6" s="488"/>
      <c r="E6" s="483"/>
      <c r="F6" s="479"/>
      <c r="G6" s="479"/>
      <c r="H6" s="479"/>
      <c r="I6" s="490"/>
      <c r="J6" s="480"/>
      <c r="K6" s="482"/>
      <c r="L6" s="482"/>
      <c r="M6" s="473"/>
      <c r="N6" s="506"/>
      <c r="O6" s="477"/>
      <c r="P6" s="474" t="s">
        <v>149</v>
      </c>
      <c r="Q6" s="475"/>
      <c r="R6" s="475"/>
      <c r="S6" s="475"/>
      <c r="T6" s="3"/>
      <c r="U6" s="3" t="b">
        <v>0</v>
      </c>
      <c r="V6" s="34"/>
      <c r="W6" s="494"/>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74" t="s">
        <v>150</v>
      </c>
      <c r="Q7" s="475"/>
      <c r="R7" s="475"/>
      <c r="S7" s="475"/>
      <c r="T7" s="3"/>
      <c r="U7" s="3" t="b">
        <v>0</v>
      </c>
      <c r="V7" s="34"/>
      <c r="W7" s="494"/>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74" t="s">
        <v>151</v>
      </c>
      <c r="Q8" s="475"/>
      <c r="R8" s="475"/>
      <c r="S8" s="475"/>
      <c r="T8" s="3"/>
      <c r="U8" s="3" t="b">
        <v>0</v>
      </c>
      <c r="V8" s="34"/>
      <c r="W8" s="495"/>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503" t="s">
        <v>152</v>
      </c>
      <c r="Q9" s="504"/>
      <c r="R9" s="504"/>
      <c r="S9" s="504"/>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07" t="s">
        <v>91</v>
      </c>
      <c r="R11" s="408"/>
      <c r="S11" s="408"/>
      <c r="T11" s="408"/>
      <c r="U11" s="408"/>
      <c r="V11" s="408"/>
      <c r="W11" s="409"/>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96"/>
      <c r="R12" s="497"/>
      <c r="S12" s="497"/>
      <c r="T12" s="497"/>
      <c r="U12" s="497"/>
      <c r="V12" s="497"/>
      <c r="W12" s="498"/>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30" t="s">
        <v>153</v>
      </c>
      <c r="R13" s="531"/>
      <c r="S13" s="531"/>
      <c r="T13" s="34">
        <v>1</v>
      </c>
      <c r="U13" s="34">
        <f>INDEX(Cups,T13)</f>
        <v>0</v>
      </c>
      <c r="V13" s="515"/>
      <c r="W13" s="516"/>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30"/>
      <c r="R14" s="531"/>
      <c r="S14" s="531"/>
      <c r="T14" s="34">
        <v>1</v>
      </c>
      <c r="U14" s="34">
        <f>INDEX(Cups,T14)</f>
        <v>0</v>
      </c>
      <c r="V14" s="511"/>
      <c r="W14" s="512"/>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30"/>
      <c r="R15" s="531"/>
      <c r="S15" s="531"/>
      <c r="T15" s="34">
        <v>1</v>
      </c>
      <c r="U15" s="34">
        <f>INDEX(Cups,T15)</f>
        <v>0</v>
      </c>
      <c r="V15" s="511"/>
      <c r="W15" s="512"/>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30"/>
      <c r="R16" s="531"/>
      <c r="S16" s="531"/>
      <c r="T16" s="34">
        <v>1</v>
      </c>
      <c r="U16" s="34">
        <f>INDEX(Cups,T16)</f>
        <v>0</v>
      </c>
      <c r="V16" s="511"/>
      <c r="W16" s="512"/>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30"/>
      <c r="R17" s="531"/>
      <c r="S17" s="531"/>
      <c r="T17" s="34">
        <v>1</v>
      </c>
      <c r="U17" s="34">
        <f>INDEX(Cups,T17)</f>
        <v>0</v>
      </c>
      <c r="V17" s="517"/>
      <c r="W17" s="518"/>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32"/>
      <c r="R18" s="533"/>
      <c r="S18" s="533"/>
      <c r="T18" s="35"/>
      <c r="U18" s="35"/>
      <c r="V18" s="513">
        <f>SUM(U13:U17)</f>
        <v>0</v>
      </c>
      <c r="W18" s="514"/>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519" t="s">
        <v>122</v>
      </c>
      <c r="R19" s="520"/>
      <c r="S19" s="520"/>
      <c r="T19" s="520"/>
      <c r="U19" s="520"/>
      <c r="V19" s="520"/>
      <c r="W19" s="521"/>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51" t="s">
        <v>123</v>
      </c>
      <c r="R20" s="522"/>
      <c r="S20" s="523"/>
      <c r="V20" s="526"/>
      <c r="W20" s="527"/>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52"/>
      <c r="R21" s="524"/>
      <c r="S21" s="525"/>
      <c r="V21" s="528"/>
      <c r="W21" s="529"/>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438" t="s">
        <v>124</v>
      </c>
      <c r="R22" s="507"/>
      <c r="S22" s="508"/>
      <c r="T22" s="36"/>
      <c r="U22" s="36"/>
      <c r="V22" s="499">
        <f>FLOOR(V20,0.125)</f>
        <v>0</v>
      </c>
      <c r="W22" s="500"/>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439"/>
      <c r="R23" s="509"/>
      <c r="S23" s="510"/>
      <c r="T23" s="37"/>
      <c r="U23" s="37"/>
      <c r="V23" s="501"/>
      <c r="W23" s="502"/>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E27" s="366"/>
      <c r="F27" s="367" t="str">
        <f>IF(B27=0,"",IF((VLOOKUP(A27,'All Meals'!$A$12:$S$62,12))="",0,(VLOOKUP(A27,'All Meals'!$A$12:$S$62,12))))</f>
        <v/>
      </c>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o9McgKBFpVXuETogPPipQGlC9wBY3W/cHLkgNRz6DB9jB0gysvFjaGMLOhDMzuOk+5yfOHp6mpndgZIrP3KNfw==" saltValue="JeJrfYxMkDpj2oD56/dw5w==" spinCount="100000" sheet="1" selectLockedCells="1"/>
  <mergeCells count="41">
    <mergeCell ref="R2:T2"/>
    <mergeCell ref="K5:K6"/>
    <mergeCell ref="C1:O1"/>
    <mergeCell ref="H5:H6"/>
    <mergeCell ref="P6:S6"/>
    <mergeCell ref="J5:J6"/>
    <mergeCell ref="R1:T1"/>
    <mergeCell ref="P4:W4"/>
    <mergeCell ref="J4:L4"/>
    <mergeCell ref="E5:E6"/>
    <mergeCell ref="C3:W3"/>
    <mergeCell ref="E4:I4"/>
    <mergeCell ref="I5:I6"/>
    <mergeCell ref="F5:F6"/>
    <mergeCell ref="C2:O2"/>
    <mergeCell ref="C5:D6"/>
    <mergeCell ref="C4:D4"/>
    <mergeCell ref="G5:G6"/>
    <mergeCell ref="P9:S9"/>
    <mergeCell ref="V18:W18"/>
    <mergeCell ref="V14:W14"/>
    <mergeCell ref="W5:W8"/>
    <mergeCell ref="M4:M6"/>
    <mergeCell ref="P8:S8"/>
    <mergeCell ref="Q11:W12"/>
    <mergeCell ref="P7:S7"/>
    <mergeCell ref="P5:S5"/>
    <mergeCell ref="L5:L6"/>
    <mergeCell ref="O5:O6"/>
    <mergeCell ref="N4:O4"/>
    <mergeCell ref="N5:N6"/>
    <mergeCell ref="V22:W23"/>
    <mergeCell ref="V15:W15"/>
    <mergeCell ref="V16:W16"/>
    <mergeCell ref="V17:W17"/>
    <mergeCell ref="Q22:S23"/>
    <mergeCell ref="Q13:S18"/>
    <mergeCell ref="Q20:S21"/>
    <mergeCell ref="Q19:W19"/>
    <mergeCell ref="V20:W21"/>
    <mergeCell ref="V13:W13"/>
  </mergeCells>
  <conditionalFormatting sqref="W5 O7:O26 M7:M26 I7:I26 W9">
    <cfRule type="containsText" dxfId="53" priority="1" stopIfTrue="1" operator="containsText" text="Yes">
      <formula>NOT(ISERROR(SEARCH("Yes",I5)))</formula>
    </cfRule>
    <cfRule type="containsText" dxfId="52" priority="2" stopIfTrue="1" operator="containsText" text="No">
      <formula>NOT(ISERROR(SEARCH("No",I5)))</formula>
    </cfRule>
  </conditionalFormatting>
  <hyperlinks>
    <hyperlink ref="R1:T1" location="'Weekly Report'!A1" display="Go to Weekly Report" xr:uid="{00000000-0004-0000-0600-000000000000}"/>
    <hyperlink ref="R2:T2" location="'Breakfast Worksheet Instruction'!A1" display="Go to Instructions" xr:uid="{00000000-0004-0000-06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4337"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14338"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14339"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14340"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14341"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14342"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14343"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14344"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14345"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14346"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14347"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14348"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14349"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14350"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14351"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14352"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14353"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14354"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14355"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14356"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14357"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4358"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14359"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14360"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14361"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14362"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14363"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14364"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4365"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14366" r:id="rId34" name="Drop Down 30">
              <controlPr defaultSize="0" autoLine="0" autoPict="0">
                <anchor moveWithCells="1" sizeWithCells="1">
                  <from>
                    <xdr:col>21</xdr:col>
                    <xdr:colOff>133350</xdr:colOff>
                    <xdr:row>16</xdr:row>
                    <xdr:rowOff>47625</xdr:rowOff>
                  </from>
                  <to>
                    <xdr:col>22</xdr:col>
                    <xdr:colOff>352425</xdr:colOff>
                    <xdr:row>16</xdr:row>
                    <xdr:rowOff>333375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30"/>
  <sheetViews>
    <sheetView topLeftCell="C1" zoomScaleNormal="100" workbookViewId="0">
      <pane ySplit="6" topLeftCell="A7" activePane="bottomLeft" state="frozen"/>
      <selection activeCell="K7" sqref="K7"/>
      <selection pane="bottomLeft" activeCell="D7" sqref="D7"/>
    </sheetView>
  </sheetViews>
  <sheetFormatPr defaultColWidth="9.140625" defaultRowHeight="15" x14ac:dyDescent="0.25"/>
  <cols>
    <col min="1" max="1" width="6.42578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459" t="s">
        <v>162</v>
      </c>
      <c r="D1" s="460"/>
      <c r="E1" s="460"/>
      <c r="F1" s="460"/>
      <c r="G1" s="460"/>
      <c r="H1" s="460"/>
      <c r="I1" s="460"/>
      <c r="J1" s="460"/>
      <c r="K1" s="460"/>
      <c r="L1" s="460"/>
      <c r="M1" s="460"/>
      <c r="N1" s="460"/>
      <c r="O1" s="461"/>
      <c r="Q1" s="3"/>
      <c r="R1" s="455" t="s">
        <v>126</v>
      </c>
      <c r="S1" s="455"/>
      <c r="T1" s="455"/>
    </row>
    <row r="2" spans="1:23" ht="90.75" customHeight="1" thickBot="1" x14ac:dyDescent="0.3">
      <c r="C2" s="462" t="s">
        <v>127</v>
      </c>
      <c r="D2" s="463"/>
      <c r="E2" s="463"/>
      <c r="F2" s="463"/>
      <c r="G2" s="463"/>
      <c r="H2" s="463"/>
      <c r="I2" s="463"/>
      <c r="J2" s="463"/>
      <c r="K2" s="463"/>
      <c r="L2" s="463"/>
      <c r="M2" s="463"/>
      <c r="N2" s="463"/>
      <c r="O2" s="463"/>
      <c r="P2" s="76"/>
      <c r="Q2" s="96"/>
      <c r="R2" s="410" t="s">
        <v>128</v>
      </c>
      <c r="S2" s="410"/>
      <c r="T2" s="410"/>
    </row>
    <row r="3" spans="1:23" ht="21.75" customHeight="1" thickBot="1" x14ac:dyDescent="0.35">
      <c r="A3" s="97" t="s">
        <v>129</v>
      </c>
      <c r="C3" s="484" t="s">
        <v>163</v>
      </c>
      <c r="D3" s="485"/>
      <c r="E3" s="485"/>
      <c r="F3" s="485"/>
      <c r="G3" s="485"/>
      <c r="H3" s="485"/>
      <c r="I3" s="485"/>
      <c r="J3" s="485"/>
      <c r="K3" s="485"/>
      <c r="L3" s="485"/>
      <c r="M3" s="485"/>
      <c r="N3" s="485"/>
      <c r="O3" s="485"/>
      <c r="P3" s="485"/>
      <c r="Q3" s="485"/>
      <c r="R3" s="485"/>
      <c r="S3" s="485"/>
      <c r="T3" s="485"/>
      <c r="U3" s="485"/>
      <c r="V3" s="485"/>
      <c r="W3" s="486"/>
    </row>
    <row r="4" spans="1:23" ht="62.25" customHeight="1" x14ac:dyDescent="0.25">
      <c r="C4" s="470" t="s">
        <v>164</v>
      </c>
      <c r="D4" s="471"/>
      <c r="E4" s="456" t="s">
        <v>132</v>
      </c>
      <c r="F4" s="457"/>
      <c r="G4" s="457"/>
      <c r="H4" s="457"/>
      <c r="I4" s="458"/>
      <c r="J4" s="464" t="s">
        <v>133</v>
      </c>
      <c r="K4" s="465"/>
      <c r="L4" s="466"/>
      <c r="M4" s="472" t="s">
        <v>134</v>
      </c>
      <c r="N4" s="491" t="s">
        <v>135</v>
      </c>
      <c r="O4" s="492"/>
      <c r="P4" s="467" t="s">
        <v>165</v>
      </c>
      <c r="Q4" s="468"/>
      <c r="R4" s="468"/>
      <c r="S4" s="468"/>
      <c r="T4" s="468"/>
      <c r="U4" s="468"/>
      <c r="V4" s="468"/>
      <c r="W4" s="469"/>
    </row>
    <row r="5" spans="1:23" ht="34.5" customHeight="1" x14ac:dyDescent="0.25">
      <c r="C5" s="487" t="s">
        <v>137</v>
      </c>
      <c r="D5" s="488"/>
      <c r="E5" s="434" t="s">
        <v>138</v>
      </c>
      <c r="F5" s="478" t="s">
        <v>139</v>
      </c>
      <c r="G5" s="478" t="s">
        <v>140</v>
      </c>
      <c r="H5" s="478" t="s">
        <v>141</v>
      </c>
      <c r="I5" s="489" t="s">
        <v>142</v>
      </c>
      <c r="J5" s="427" t="s">
        <v>143</v>
      </c>
      <c r="K5" s="481" t="s">
        <v>144</v>
      </c>
      <c r="L5" s="481" t="s">
        <v>145</v>
      </c>
      <c r="M5" s="472"/>
      <c r="N5" s="505" t="s">
        <v>146</v>
      </c>
      <c r="O5" s="476" t="s">
        <v>147</v>
      </c>
      <c r="P5" s="474" t="s">
        <v>148</v>
      </c>
      <c r="Q5" s="475"/>
      <c r="R5" s="475"/>
      <c r="S5" s="475"/>
      <c r="T5" s="3"/>
      <c r="U5" s="3" t="b">
        <v>0</v>
      </c>
      <c r="V5" s="34"/>
      <c r="W5" s="493" t="str">
        <f>IF(AND(U5=FALSE,U6=FALSE,U7=FALSE,U8=FALSE),"",IF(AND(U5=TRUE,U6=TRUE),"Yes",IF(AND(U5=TRUE,U7=TRUE),"Yes",IF(AND(U6=TRUE,U7=TRUE),"Yes",IF(AND(U5=TRUE,U8=TRUE),"Yes",IF(AND(U7=TRUE,U8=TRUE),"Yes","No"))))))</f>
        <v/>
      </c>
    </row>
    <row r="6" spans="1:23" ht="34.5" customHeight="1" thickBot="1" x14ac:dyDescent="0.3">
      <c r="C6" s="487"/>
      <c r="D6" s="488"/>
      <c r="E6" s="483"/>
      <c r="F6" s="479"/>
      <c r="G6" s="479"/>
      <c r="H6" s="479"/>
      <c r="I6" s="490"/>
      <c r="J6" s="480"/>
      <c r="K6" s="482"/>
      <c r="L6" s="482"/>
      <c r="M6" s="473"/>
      <c r="N6" s="506"/>
      <c r="O6" s="477"/>
      <c r="P6" s="474" t="s">
        <v>149</v>
      </c>
      <c r="Q6" s="475"/>
      <c r="R6" s="475"/>
      <c r="S6" s="475"/>
      <c r="T6" s="3"/>
      <c r="U6" s="3" t="b">
        <v>0</v>
      </c>
      <c r="V6" s="34"/>
      <c r="W6" s="494"/>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74" t="s">
        <v>150</v>
      </c>
      <c r="Q7" s="475"/>
      <c r="R7" s="475"/>
      <c r="S7" s="475"/>
      <c r="T7" s="3"/>
      <c r="U7" s="3" t="b">
        <v>0</v>
      </c>
      <c r="V7" s="34"/>
      <c r="W7" s="494"/>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74" t="s">
        <v>151</v>
      </c>
      <c r="Q8" s="475"/>
      <c r="R8" s="475"/>
      <c r="S8" s="475"/>
      <c r="T8" s="3"/>
      <c r="U8" s="3" t="b">
        <v>0</v>
      </c>
      <c r="V8" s="34"/>
      <c r="W8" s="495"/>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503" t="s">
        <v>152</v>
      </c>
      <c r="Q9" s="504"/>
      <c r="R9" s="504"/>
      <c r="S9" s="504"/>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07" t="s">
        <v>91</v>
      </c>
      <c r="R11" s="408"/>
      <c r="S11" s="408"/>
      <c r="T11" s="408"/>
      <c r="U11" s="408"/>
      <c r="V11" s="408"/>
      <c r="W11" s="409"/>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96"/>
      <c r="R12" s="497"/>
      <c r="S12" s="497"/>
      <c r="T12" s="497"/>
      <c r="U12" s="497"/>
      <c r="V12" s="497"/>
      <c r="W12" s="498"/>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30" t="s">
        <v>153</v>
      </c>
      <c r="R13" s="531"/>
      <c r="S13" s="531"/>
      <c r="T13" s="34">
        <v>1</v>
      </c>
      <c r="U13" s="34">
        <f>INDEX(Cups,T13)</f>
        <v>0</v>
      </c>
      <c r="V13" s="515"/>
      <c r="W13" s="516"/>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30"/>
      <c r="R14" s="531"/>
      <c r="S14" s="531"/>
      <c r="T14" s="34">
        <v>1</v>
      </c>
      <c r="U14" s="34">
        <f>INDEX(Cups,T14)</f>
        <v>0</v>
      </c>
      <c r="V14" s="511"/>
      <c r="W14" s="512"/>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30"/>
      <c r="R15" s="531"/>
      <c r="S15" s="531"/>
      <c r="T15" s="34">
        <v>1</v>
      </c>
      <c r="U15" s="34">
        <f>INDEX(Cups,T15)</f>
        <v>0</v>
      </c>
      <c r="V15" s="511"/>
      <c r="W15" s="512"/>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30"/>
      <c r="R16" s="531"/>
      <c r="S16" s="531"/>
      <c r="T16" s="34">
        <v>1</v>
      </c>
      <c r="U16" s="34">
        <f>INDEX(Cups,T16)</f>
        <v>0</v>
      </c>
      <c r="V16" s="511"/>
      <c r="W16" s="512"/>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30"/>
      <c r="R17" s="531"/>
      <c r="S17" s="531"/>
      <c r="T17" s="34">
        <v>1</v>
      </c>
      <c r="U17" s="34">
        <f>INDEX(Cups,T17)</f>
        <v>0</v>
      </c>
      <c r="V17" s="517"/>
      <c r="W17" s="518"/>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32"/>
      <c r="R18" s="533"/>
      <c r="S18" s="533"/>
      <c r="T18" s="35"/>
      <c r="U18" s="35"/>
      <c r="V18" s="513">
        <f>SUM(U13:U17)</f>
        <v>0</v>
      </c>
      <c r="W18" s="514"/>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519" t="s">
        <v>122</v>
      </c>
      <c r="R19" s="520"/>
      <c r="S19" s="520"/>
      <c r="T19" s="520"/>
      <c r="U19" s="520"/>
      <c r="V19" s="520"/>
      <c r="W19" s="521"/>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51" t="s">
        <v>123</v>
      </c>
      <c r="R20" s="522"/>
      <c r="S20" s="523"/>
      <c r="V20" s="526"/>
      <c r="W20" s="527"/>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52"/>
      <c r="R21" s="524"/>
      <c r="S21" s="525"/>
      <c r="V21" s="528"/>
      <c r="W21" s="529"/>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438" t="s">
        <v>124</v>
      </c>
      <c r="R22" s="507"/>
      <c r="S22" s="508"/>
      <c r="T22" s="36"/>
      <c r="U22" s="36"/>
      <c r="V22" s="499">
        <f>FLOOR(V20,0.125)</f>
        <v>0</v>
      </c>
      <c r="W22" s="500"/>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439"/>
      <c r="R23" s="509"/>
      <c r="S23" s="510"/>
      <c r="T23" s="37"/>
      <c r="U23" s="37"/>
      <c r="V23" s="501"/>
      <c r="W23" s="502"/>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F27" s="367" t="str">
        <f>IF(B27=0,"",IF((VLOOKUP(A27,'All Meals'!$A$12:$S$62,12))="",0,(VLOOKUP(A27,'All Meals'!$A$12:$S$62,12))))</f>
        <v/>
      </c>
      <c r="G27" s="366"/>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2vRmElz+PtjPtt9zkrFsfpBZuhXF2k8K+lWFNpGo0xQIEq5lqZjFoL/636kmEVi+z9rs4znYGZdyU0rmRggUBQ==" saltValue="a4lOvQPsqzwxPnD5Dl29SQ==" spinCount="100000" sheet="1" selectLockedCells="1"/>
  <mergeCells count="41">
    <mergeCell ref="R2:T2"/>
    <mergeCell ref="K5:K6"/>
    <mergeCell ref="C1:O1"/>
    <mergeCell ref="H5:H6"/>
    <mergeCell ref="P6:S6"/>
    <mergeCell ref="J5:J6"/>
    <mergeCell ref="R1:T1"/>
    <mergeCell ref="P4:W4"/>
    <mergeCell ref="J4:L4"/>
    <mergeCell ref="E5:E6"/>
    <mergeCell ref="C3:W3"/>
    <mergeCell ref="E4:I4"/>
    <mergeCell ref="I5:I6"/>
    <mergeCell ref="F5:F6"/>
    <mergeCell ref="C2:O2"/>
    <mergeCell ref="C5:D6"/>
    <mergeCell ref="C4:D4"/>
    <mergeCell ref="G5:G6"/>
    <mergeCell ref="P9:S9"/>
    <mergeCell ref="V18:W18"/>
    <mergeCell ref="V14:W14"/>
    <mergeCell ref="W5:W8"/>
    <mergeCell ref="M4:M6"/>
    <mergeCell ref="P8:S8"/>
    <mergeCell ref="Q11:W12"/>
    <mergeCell ref="P7:S7"/>
    <mergeCell ref="P5:S5"/>
    <mergeCell ref="L5:L6"/>
    <mergeCell ref="O5:O6"/>
    <mergeCell ref="N4:O4"/>
    <mergeCell ref="N5:N6"/>
    <mergeCell ref="V22:W23"/>
    <mergeCell ref="V15:W15"/>
    <mergeCell ref="V16:W16"/>
    <mergeCell ref="V17:W17"/>
    <mergeCell ref="Q22:S23"/>
    <mergeCell ref="Q13:S18"/>
    <mergeCell ref="Q20:S21"/>
    <mergeCell ref="Q19:W19"/>
    <mergeCell ref="V20:W21"/>
    <mergeCell ref="V13:W13"/>
  </mergeCells>
  <conditionalFormatting sqref="W5 O7:O26 M7:M26 I7:I26 W9">
    <cfRule type="containsText" dxfId="51" priority="1" stopIfTrue="1" operator="containsText" text="Yes">
      <formula>NOT(ISERROR(SEARCH("Yes",I5)))</formula>
    </cfRule>
    <cfRule type="containsText" dxfId="50" priority="2" stopIfTrue="1" operator="containsText" text="No">
      <formula>NOT(ISERROR(SEARCH("No",I5)))</formula>
    </cfRule>
  </conditionalFormatting>
  <hyperlinks>
    <hyperlink ref="R1:T1" location="'Weekly Report'!A1" display="Go to Weekly Report" xr:uid="{00000000-0004-0000-0700-000000000000}"/>
    <hyperlink ref="R2:T2" location="'Breakfast Worksheet Instruction'!A1" display="Go to Instructions" xr:uid="{00000000-0004-0000-07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6385"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16386"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16387"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16388"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16389"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16390"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16391"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16392"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16393"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16394"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16395"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16396"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16397"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16398"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16399"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16400"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16401"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16402"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16403"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16404"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16405"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16406"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16407"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16408"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16409"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16410"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16411"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16412"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16413"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16414" r:id="rId34" name="Drop Down 30">
              <controlPr defaultSize="0" autoLine="0" autoPict="0">
                <anchor moveWithCells="1" sizeWithCells="1">
                  <from>
                    <xdr:col>21</xdr:col>
                    <xdr:colOff>133350</xdr:colOff>
                    <xdr:row>16</xdr:row>
                    <xdr:rowOff>66675</xdr:rowOff>
                  </from>
                  <to>
                    <xdr:col>22</xdr:col>
                    <xdr:colOff>352425</xdr:colOff>
                    <xdr:row>16</xdr:row>
                    <xdr:rowOff>342900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W30"/>
  <sheetViews>
    <sheetView topLeftCell="C1" zoomScaleNormal="100" workbookViewId="0">
      <pane ySplit="6" topLeftCell="A7" activePane="bottomLeft" state="frozen"/>
      <selection activeCell="K7" sqref="K7"/>
      <selection pane="bottomLeft" activeCell="D7" sqref="D7"/>
    </sheetView>
  </sheetViews>
  <sheetFormatPr defaultColWidth="9.140625" defaultRowHeight="15" x14ac:dyDescent="0.25"/>
  <cols>
    <col min="1" max="1" width="6.42578125" style="3" hidden="1" customWidth="1"/>
    <col min="2" max="2" width="26.42578125" style="3" hidden="1" customWidth="1"/>
    <col min="3" max="3" width="4.140625" style="3" customWidth="1"/>
    <col min="4" max="4" width="50.140625" customWidth="1"/>
    <col min="5" max="5" width="15.140625" customWidth="1"/>
    <col min="6" max="8" width="17.140625" customWidth="1"/>
    <col min="9" max="9" width="15.42578125" customWidth="1"/>
    <col min="10" max="12" width="23.140625" customWidth="1"/>
    <col min="13" max="13" width="19.42578125" customWidth="1"/>
    <col min="14" max="15" width="15.85546875" customWidth="1"/>
    <col min="16" max="16" width="8.42578125" customWidth="1"/>
    <col min="19" max="19" width="11.5703125" customWidth="1"/>
    <col min="20" max="20" width="0" hidden="1" customWidth="1"/>
    <col min="21" max="21" width="9.140625" hidden="1" customWidth="1"/>
    <col min="22" max="22" width="9.140625" customWidth="1"/>
    <col min="23" max="23" width="7.5703125" customWidth="1"/>
    <col min="24" max="24" width="4.5703125" customWidth="1"/>
  </cols>
  <sheetData>
    <row r="1" spans="1:23" ht="40.5" customHeight="1" thickBot="1" x14ac:dyDescent="0.3">
      <c r="C1" s="459" t="s">
        <v>166</v>
      </c>
      <c r="D1" s="460"/>
      <c r="E1" s="460"/>
      <c r="F1" s="460"/>
      <c r="G1" s="460"/>
      <c r="H1" s="460"/>
      <c r="I1" s="460"/>
      <c r="J1" s="460"/>
      <c r="K1" s="460"/>
      <c r="L1" s="460"/>
      <c r="M1" s="460"/>
      <c r="N1" s="460"/>
      <c r="O1" s="461"/>
      <c r="Q1" s="3"/>
      <c r="R1" s="455" t="s">
        <v>126</v>
      </c>
      <c r="S1" s="455"/>
      <c r="T1" s="455"/>
    </row>
    <row r="2" spans="1:23" ht="90.75" customHeight="1" thickBot="1" x14ac:dyDescent="0.3">
      <c r="C2" s="462" t="s">
        <v>127</v>
      </c>
      <c r="D2" s="463"/>
      <c r="E2" s="463"/>
      <c r="F2" s="463"/>
      <c r="G2" s="463"/>
      <c r="H2" s="463"/>
      <c r="I2" s="463"/>
      <c r="J2" s="463"/>
      <c r="K2" s="463"/>
      <c r="L2" s="463"/>
      <c r="M2" s="463"/>
      <c r="N2" s="463"/>
      <c r="O2" s="463"/>
      <c r="P2" s="76"/>
      <c r="Q2" s="96"/>
      <c r="R2" s="410" t="s">
        <v>128</v>
      </c>
      <c r="S2" s="410"/>
      <c r="T2" s="410"/>
    </row>
    <row r="3" spans="1:23" ht="21.75" customHeight="1" thickBot="1" x14ac:dyDescent="0.35">
      <c r="A3" s="97" t="s">
        <v>129</v>
      </c>
      <c r="C3" s="484" t="s">
        <v>167</v>
      </c>
      <c r="D3" s="485"/>
      <c r="E3" s="485"/>
      <c r="F3" s="485"/>
      <c r="G3" s="485"/>
      <c r="H3" s="485"/>
      <c r="I3" s="485"/>
      <c r="J3" s="485"/>
      <c r="K3" s="485"/>
      <c r="L3" s="485"/>
      <c r="M3" s="485"/>
      <c r="N3" s="485"/>
      <c r="O3" s="485"/>
      <c r="P3" s="485"/>
      <c r="Q3" s="485"/>
      <c r="R3" s="485"/>
      <c r="S3" s="485"/>
      <c r="T3" s="485"/>
      <c r="U3" s="485"/>
      <c r="V3" s="485"/>
      <c r="W3" s="486"/>
    </row>
    <row r="4" spans="1:23" ht="62.25" customHeight="1" x14ac:dyDescent="0.25">
      <c r="C4" s="470" t="s">
        <v>168</v>
      </c>
      <c r="D4" s="471"/>
      <c r="E4" s="456" t="s">
        <v>132</v>
      </c>
      <c r="F4" s="457"/>
      <c r="G4" s="457"/>
      <c r="H4" s="457"/>
      <c r="I4" s="458"/>
      <c r="J4" s="464" t="s">
        <v>133</v>
      </c>
      <c r="K4" s="465"/>
      <c r="L4" s="466"/>
      <c r="M4" s="472" t="s">
        <v>134</v>
      </c>
      <c r="N4" s="491" t="s">
        <v>135</v>
      </c>
      <c r="O4" s="492"/>
      <c r="P4" s="467" t="s">
        <v>169</v>
      </c>
      <c r="Q4" s="468"/>
      <c r="R4" s="468"/>
      <c r="S4" s="468"/>
      <c r="T4" s="468"/>
      <c r="U4" s="468"/>
      <c r="V4" s="468"/>
      <c r="W4" s="469"/>
    </row>
    <row r="5" spans="1:23" ht="34.5" customHeight="1" x14ac:dyDescent="0.25">
      <c r="C5" s="487" t="s">
        <v>137</v>
      </c>
      <c r="D5" s="488"/>
      <c r="E5" s="434" t="s">
        <v>138</v>
      </c>
      <c r="F5" s="478" t="s">
        <v>139</v>
      </c>
      <c r="G5" s="478" t="s">
        <v>140</v>
      </c>
      <c r="H5" s="478" t="s">
        <v>141</v>
      </c>
      <c r="I5" s="489" t="s">
        <v>142</v>
      </c>
      <c r="J5" s="427" t="s">
        <v>143</v>
      </c>
      <c r="K5" s="481" t="s">
        <v>144</v>
      </c>
      <c r="L5" s="481" t="s">
        <v>145</v>
      </c>
      <c r="M5" s="472"/>
      <c r="N5" s="505" t="s">
        <v>146</v>
      </c>
      <c r="O5" s="476" t="s">
        <v>147</v>
      </c>
      <c r="P5" s="474" t="s">
        <v>148</v>
      </c>
      <c r="Q5" s="475"/>
      <c r="R5" s="475"/>
      <c r="S5" s="475"/>
      <c r="T5" s="3"/>
      <c r="U5" s="3" t="b">
        <v>0</v>
      </c>
      <c r="V5" s="34"/>
      <c r="W5" s="493" t="str">
        <f>IF(AND(U5=FALSE,U6=FALSE,U7=FALSE,U8=FALSE),"",IF(AND(U5=TRUE,U6=TRUE),"Yes",IF(AND(U5=TRUE,U7=TRUE),"Yes",IF(AND(U6=TRUE,U7=TRUE),"Yes",IF(AND(U5=TRUE,U8=TRUE),"Yes",IF(AND(U7=TRUE,U8=TRUE),"Yes","No"))))))</f>
        <v/>
      </c>
    </row>
    <row r="6" spans="1:23" ht="34.5" customHeight="1" thickBot="1" x14ac:dyDescent="0.3">
      <c r="C6" s="487"/>
      <c r="D6" s="488"/>
      <c r="E6" s="483"/>
      <c r="F6" s="479"/>
      <c r="G6" s="479"/>
      <c r="H6" s="479"/>
      <c r="I6" s="490"/>
      <c r="J6" s="480"/>
      <c r="K6" s="482"/>
      <c r="L6" s="482"/>
      <c r="M6" s="473"/>
      <c r="N6" s="506"/>
      <c r="O6" s="477"/>
      <c r="P6" s="474" t="s">
        <v>149</v>
      </c>
      <c r="Q6" s="475"/>
      <c r="R6" s="475"/>
      <c r="S6" s="475"/>
      <c r="T6" s="3"/>
      <c r="U6" s="3" t="b">
        <v>0</v>
      </c>
      <c r="V6" s="34"/>
      <c r="W6" s="494"/>
    </row>
    <row r="7" spans="1:23" ht="34.5" customHeight="1" x14ac:dyDescent="0.2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74" t="s">
        <v>150</v>
      </c>
      <c r="Q7" s="475"/>
      <c r="R7" s="475"/>
      <c r="S7" s="475"/>
      <c r="T7" s="3"/>
      <c r="U7" s="3" t="b">
        <v>0</v>
      </c>
      <c r="V7" s="34"/>
      <c r="W7" s="494"/>
    </row>
    <row r="8" spans="1:23" ht="33.75" customHeight="1" x14ac:dyDescent="0.2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74" t="s">
        <v>151</v>
      </c>
      <c r="Q8" s="475"/>
      <c r="R8" s="475"/>
      <c r="S8" s="475"/>
      <c r="T8" s="3"/>
      <c r="U8" s="3" t="b">
        <v>0</v>
      </c>
      <c r="V8" s="34"/>
      <c r="W8" s="495"/>
    </row>
    <row r="9" spans="1:23" ht="33.75" customHeight="1" thickBot="1" x14ac:dyDescent="0.3">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503" t="s">
        <v>152</v>
      </c>
      <c r="Q9" s="504"/>
      <c r="R9" s="504"/>
      <c r="S9" s="504"/>
      <c r="T9" s="5"/>
      <c r="U9" s="5" t="b">
        <v>0</v>
      </c>
      <c r="V9" s="4"/>
      <c r="W9" s="6" t="str">
        <f>IF(U9=TRUE,"No","")</f>
        <v/>
      </c>
    </row>
    <row r="10" spans="1:23" ht="33.75" customHeight="1" thickBot="1" x14ac:dyDescent="0.3">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2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07" t="s">
        <v>91</v>
      </c>
      <c r="R11" s="408"/>
      <c r="S11" s="408"/>
      <c r="T11" s="408"/>
      <c r="U11" s="408"/>
      <c r="V11" s="408"/>
      <c r="W11" s="409"/>
    </row>
    <row r="12" spans="1:23" ht="33.75" customHeight="1" thickBot="1" x14ac:dyDescent="0.3">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96"/>
      <c r="R12" s="497"/>
      <c r="S12" s="497"/>
      <c r="T12" s="497"/>
      <c r="U12" s="497"/>
      <c r="V12" s="497"/>
      <c r="W12" s="498"/>
    </row>
    <row r="13" spans="1:23" ht="33.75" customHeight="1" x14ac:dyDescent="0.2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530" t="s">
        <v>153</v>
      </c>
      <c r="R13" s="531"/>
      <c r="S13" s="531"/>
      <c r="T13" s="34">
        <v>1</v>
      </c>
      <c r="U13" s="34">
        <f>INDEX(Cups,T13)</f>
        <v>0</v>
      </c>
      <c r="V13" s="515"/>
      <c r="W13" s="516"/>
    </row>
    <row r="14" spans="1:23" ht="33.75" customHeight="1" x14ac:dyDescent="0.2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530"/>
      <c r="R14" s="531"/>
      <c r="S14" s="531"/>
      <c r="T14" s="34">
        <v>1</v>
      </c>
      <c r="U14" s="34">
        <f>INDEX(Cups,T14)</f>
        <v>0</v>
      </c>
      <c r="V14" s="511"/>
      <c r="W14" s="512"/>
    </row>
    <row r="15" spans="1:23" ht="33.75" customHeight="1" x14ac:dyDescent="0.2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530"/>
      <c r="R15" s="531"/>
      <c r="S15" s="531"/>
      <c r="T15" s="34">
        <v>1</v>
      </c>
      <c r="U15" s="34">
        <f>INDEX(Cups,T15)</f>
        <v>0</v>
      </c>
      <c r="V15" s="511"/>
      <c r="W15" s="512"/>
    </row>
    <row r="16" spans="1:23" ht="38.25" customHeight="1" x14ac:dyDescent="0.2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530"/>
      <c r="R16" s="531"/>
      <c r="S16" s="531"/>
      <c r="T16" s="34">
        <v>1</v>
      </c>
      <c r="U16" s="34">
        <f>INDEX(Cups,T16)</f>
        <v>0</v>
      </c>
      <c r="V16" s="511"/>
      <c r="W16" s="512"/>
    </row>
    <row r="17" spans="1:23" ht="33.75" customHeight="1" x14ac:dyDescent="0.2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530"/>
      <c r="R17" s="531"/>
      <c r="S17" s="531"/>
      <c r="T17" s="34">
        <v>1</v>
      </c>
      <c r="U17" s="34">
        <f>INDEX(Cups,T17)</f>
        <v>0</v>
      </c>
      <c r="V17" s="517"/>
      <c r="W17" s="518"/>
    </row>
    <row r="18" spans="1:23" ht="33.75" customHeight="1" thickBot="1" x14ac:dyDescent="0.3">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532"/>
      <c r="R18" s="533"/>
      <c r="S18" s="533"/>
      <c r="T18" s="35"/>
      <c r="U18" s="35"/>
      <c r="V18" s="513">
        <f>SUM(U13:U17)</f>
        <v>0</v>
      </c>
      <c r="W18" s="514"/>
    </row>
    <row r="19" spans="1:23" ht="33.75" customHeight="1" thickBot="1" x14ac:dyDescent="0.3">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519" t="s">
        <v>122</v>
      </c>
      <c r="R19" s="520"/>
      <c r="S19" s="520"/>
      <c r="T19" s="520"/>
      <c r="U19" s="520"/>
      <c r="V19" s="520"/>
      <c r="W19" s="521"/>
    </row>
    <row r="20" spans="1:23" ht="33.75" customHeight="1" x14ac:dyDescent="0.2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51" t="s">
        <v>123</v>
      </c>
      <c r="R20" s="522"/>
      <c r="S20" s="523"/>
      <c r="V20" s="526"/>
      <c r="W20" s="527"/>
    </row>
    <row r="21" spans="1:23" ht="33.75" customHeight="1" x14ac:dyDescent="0.2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52"/>
      <c r="R21" s="524"/>
      <c r="S21" s="525"/>
      <c r="V21" s="528"/>
      <c r="W21" s="529"/>
    </row>
    <row r="22" spans="1:23" ht="33.75" customHeight="1" x14ac:dyDescent="0.2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438" t="s">
        <v>124</v>
      </c>
      <c r="R22" s="507"/>
      <c r="S22" s="508"/>
      <c r="T22" s="36"/>
      <c r="U22" s="36"/>
      <c r="V22" s="499">
        <f>FLOOR(V20,0.125)</f>
        <v>0</v>
      </c>
      <c r="W22" s="500"/>
    </row>
    <row r="23" spans="1:23" ht="33.75" customHeight="1" thickBot="1" x14ac:dyDescent="0.3">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439"/>
      <c r="R23" s="509"/>
      <c r="S23" s="510"/>
      <c r="T23" s="37"/>
      <c r="U23" s="37"/>
      <c r="V23" s="501"/>
      <c r="W23" s="502"/>
    </row>
    <row r="24" spans="1:23" ht="33.75" customHeight="1" x14ac:dyDescent="0.2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2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3">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25">
      <c r="F27" s="367" t="str">
        <f>IF(B27=0,"",IF((VLOOKUP(A27,'All Meals'!$A$12:$S$62,12))="",0,(VLOOKUP(A27,'All Meals'!$A$12:$S$62,12))))</f>
        <v/>
      </c>
      <c r="G27" s="366"/>
      <c r="J27" s="104"/>
      <c r="K27" s="104"/>
      <c r="L27" s="104"/>
    </row>
    <row r="28" spans="1:23" ht="33.75" customHeight="1" x14ac:dyDescent="0.25">
      <c r="F28" s="9" t="str">
        <f>IF(B28=0,"",IF((VLOOKUP(A28,'All Meals'!$A$12:$S$62,12))="",0,(VLOOKUP(A28,'All Meals'!$A$12:$S$62,12))))</f>
        <v/>
      </c>
      <c r="L28" s="104"/>
    </row>
    <row r="29" spans="1:23" ht="33.75" customHeight="1" x14ac:dyDescent="0.25"/>
    <row r="30" spans="1:23" ht="33.75" customHeight="1" x14ac:dyDescent="0.25"/>
  </sheetData>
  <sheetProtection algorithmName="SHA-512" hashValue="RPDXaquPHvi6RWdQC7WF+6jal8M8LKQiPlhQaUkE7mVNHKNd8CHX21ZPd4NSV8emsOcbv+ViOojTB1SUJvoL/A==" saltValue="NufFOFvlfA1wA/te8CWnoQ==" spinCount="100000" sheet="1" selectLockedCells="1"/>
  <mergeCells count="41">
    <mergeCell ref="P5:S5"/>
    <mergeCell ref="Q20:S21"/>
    <mergeCell ref="V20:W21"/>
    <mergeCell ref="Q22:S23"/>
    <mergeCell ref="V22:W23"/>
    <mergeCell ref="P8:S8"/>
    <mergeCell ref="P9:S9"/>
    <mergeCell ref="Q11:W12"/>
    <mergeCell ref="V13:W13"/>
    <mergeCell ref="P4:W4"/>
    <mergeCell ref="P7:S7"/>
    <mergeCell ref="Q19:W19"/>
    <mergeCell ref="W5:W8"/>
    <mergeCell ref="J4:L4"/>
    <mergeCell ref="J5:J6"/>
    <mergeCell ref="L5:L6"/>
    <mergeCell ref="Q13:S18"/>
    <mergeCell ref="K5:K6"/>
    <mergeCell ref="V14:W14"/>
    <mergeCell ref="V15:W15"/>
    <mergeCell ref="V16:W16"/>
    <mergeCell ref="V17:W17"/>
    <mergeCell ref="V18:W18"/>
    <mergeCell ref="N5:N6"/>
    <mergeCell ref="O5:O6"/>
    <mergeCell ref="N4:O4"/>
    <mergeCell ref="P6:S6"/>
    <mergeCell ref="C4:D4"/>
    <mergeCell ref="C1:O1"/>
    <mergeCell ref="R1:T1"/>
    <mergeCell ref="C2:O2"/>
    <mergeCell ref="R2:T2"/>
    <mergeCell ref="C3:W3"/>
    <mergeCell ref="E4:I4"/>
    <mergeCell ref="M4:M6"/>
    <mergeCell ref="I5:I6"/>
    <mergeCell ref="C5:D6"/>
    <mergeCell ref="E5:E6"/>
    <mergeCell ref="F5:F6"/>
    <mergeCell ref="G5:G6"/>
    <mergeCell ref="H5:H6"/>
  </mergeCells>
  <conditionalFormatting sqref="W5 O7:O26 M7:M26 I7:I26 W9">
    <cfRule type="containsText" dxfId="49" priority="1" stopIfTrue="1" operator="containsText" text="Yes">
      <formula>NOT(ISERROR(SEARCH("Yes",I5)))</formula>
    </cfRule>
    <cfRule type="containsText" dxfId="48" priority="2" stopIfTrue="1" operator="containsText" text="No">
      <formula>NOT(ISERROR(SEARCH("No",I5)))</formula>
    </cfRule>
  </conditionalFormatting>
  <hyperlinks>
    <hyperlink ref="R1:T1" location="'Weekly Report'!A1" display="Go to Weekly Report" xr:uid="{00000000-0004-0000-0800-000000000000}"/>
    <hyperlink ref="R2:T2" location="'Breakfast Worksheet Instruction'!A1" display="Go to Instructions" xr:uid="{00000000-0004-0000-08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8913" r:id="rId5" name="Drop Down 1">
              <controlPr defaultSize="0" autoLine="0" autoPict="0">
                <anchor moveWithCells="1">
                  <from>
                    <xdr:col>3</xdr:col>
                    <xdr:colOff>171450</xdr:colOff>
                    <xdr:row>6</xdr:row>
                    <xdr:rowOff>104775</xdr:rowOff>
                  </from>
                  <to>
                    <xdr:col>3</xdr:col>
                    <xdr:colOff>3209925</xdr:colOff>
                    <xdr:row>6</xdr:row>
                    <xdr:rowOff>371475</xdr:rowOff>
                  </to>
                </anchor>
              </controlPr>
            </control>
          </mc:Choice>
        </mc:AlternateContent>
        <mc:AlternateContent xmlns:mc="http://schemas.openxmlformats.org/markup-compatibility/2006">
          <mc:Choice Requires="x14">
            <control shapeId="38914" r:id="rId6" name="Drop Down 2">
              <controlPr defaultSize="0" autoLine="0" autoPict="0">
                <anchor moveWithCells="1">
                  <from>
                    <xdr:col>3</xdr:col>
                    <xdr:colOff>171450</xdr:colOff>
                    <xdr:row>7</xdr:row>
                    <xdr:rowOff>104775</xdr:rowOff>
                  </from>
                  <to>
                    <xdr:col>3</xdr:col>
                    <xdr:colOff>3209925</xdr:colOff>
                    <xdr:row>7</xdr:row>
                    <xdr:rowOff>371475</xdr:rowOff>
                  </to>
                </anchor>
              </controlPr>
            </control>
          </mc:Choice>
        </mc:AlternateContent>
        <mc:AlternateContent xmlns:mc="http://schemas.openxmlformats.org/markup-compatibility/2006">
          <mc:Choice Requires="x14">
            <control shapeId="38915" r:id="rId7" name="Drop Down 3">
              <controlPr defaultSize="0" autoLine="0" autoPict="0">
                <anchor moveWithCells="1">
                  <from>
                    <xdr:col>3</xdr:col>
                    <xdr:colOff>171450</xdr:colOff>
                    <xdr:row>8</xdr:row>
                    <xdr:rowOff>104775</xdr:rowOff>
                  </from>
                  <to>
                    <xdr:col>3</xdr:col>
                    <xdr:colOff>3209925</xdr:colOff>
                    <xdr:row>8</xdr:row>
                    <xdr:rowOff>371475</xdr:rowOff>
                  </to>
                </anchor>
              </controlPr>
            </control>
          </mc:Choice>
        </mc:AlternateContent>
        <mc:AlternateContent xmlns:mc="http://schemas.openxmlformats.org/markup-compatibility/2006">
          <mc:Choice Requires="x14">
            <control shapeId="38916" r:id="rId8" name="Drop Down 4">
              <controlPr defaultSize="0" autoLine="0" autoPict="0">
                <anchor moveWithCells="1">
                  <from>
                    <xdr:col>3</xdr:col>
                    <xdr:colOff>171450</xdr:colOff>
                    <xdr:row>9</xdr:row>
                    <xdr:rowOff>104775</xdr:rowOff>
                  </from>
                  <to>
                    <xdr:col>3</xdr:col>
                    <xdr:colOff>3209925</xdr:colOff>
                    <xdr:row>9</xdr:row>
                    <xdr:rowOff>371475</xdr:rowOff>
                  </to>
                </anchor>
              </controlPr>
            </control>
          </mc:Choice>
        </mc:AlternateContent>
        <mc:AlternateContent xmlns:mc="http://schemas.openxmlformats.org/markup-compatibility/2006">
          <mc:Choice Requires="x14">
            <control shapeId="38917" r:id="rId9" name="Drop Down 5">
              <controlPr defaultSize="0" autoLine="0" autoPict="0">
                <anchor moveWithCells="1">
                  <from>
                    <xdr:col>3</xdr:col>
                    <xdr:colOff>171450</xdr:colOff>
                    <xdr:row>10</xdr:row>
                    <xdr:rowOff>104775</xdr:rowOff>
                  </from>
                  <to>
                    <xdr:col>3</xdr:col>
                    <xdr:colOff>3209925</xdr:colOff>
                    <xdr:row>10</xdr:row>
                    <xdr:rowOff>371475</xdr:rowOff>
                  </to>
                </anchor>
              </controlPr>
            </control>
          </mc:Choice>
        </mc:AlternateContent>
        <mc:AlternateContent xmlns:mc="http://schemas.openxmlformats.org/markup-compatibility/2006">
          <mc:Choice Requires="x14">
            <control shapeId="38918" r:id="rId10" name="Drop Down 6">
              <controlPr defaultSize="0" autoLine="0" autoPict="0">
                <anchor moveWithCells="1">
                  <from>
                    <xdr:col>3</xdr:col>
                    <xdr:colOff>171450</xdr:colOff>
                    <xdr:row>11</xdr:row>
                    <xdr:rowOff>104775</xdr:rowOff>
                  </from>
                  <to>
                    <xdr:col>3</xdr:col>
                    <xdr:colOff>3209925</xdr:colOff>
                    <xdr:row>11</xdr:row>
                    <xdr:rowOff>371475</xdr:rowOff>
                  </to>
                </anchor>
              </controlPr>
            </control>
          </mc:Choice>
        </mc:AlternateContent>
        <mc:AlternateContent xmlns:mc="http://schemas.openxmlformats.org/markup-compatibility/2006">
          <mc:Choice Requires="x14">
            <control shapeId="38919" r:id="rId11" name="Drop Down 7">
              <controlPr defaultSize="0" autoLine="0" autoPict="0">
                <anchor moveWithCells="1">
                  <from>
                    <xdr:col>3</xdr:col>
                    <xdr:colOff>171450</xdr:colOff>
                    <xdr:row>12</xdr:row>
                    <xdr:rowOff>104775</xdr:rowOff>
                  </from>
                  <to>
                    <xdr:col>3</xdr:col>
                    <xdr:colOff>3209925</xdr:colOff>
                    <xdr:row>12</xdr:row>
                    <xdr:rowOff>371475</xdr:rowOff>
                  </to>
                </anchor>
              </controlPr>
            </control>
          </mc:Choice>
        </mc:AlternateContent>
        <mc:AlternateContent xmlns:mc="http://schemas.openxmlformats.org/markup-compatibility/2006">
          <mc:Choice Requires="x14">
            <control shapeId="38920" r:id="rId12" name="Drop Down 8">
              <controlPr defaultSize="0" autoLine="0" autoPict="0">
                <anchor moveWithCells="1">
                  <from>
                    <xdr:col>3</xdr:col>
                    <xdr:colOff>171450</xdr:colOff>
                    <xdr:row>13</xdr:row>
                    <xdr:rowOff>104775</xdr:rowOff>
                  </from>
                  <to>
                    <xdr:col>3</xdr:col>
                    <xdr:colOff>3209925</xdr:colOff>
                    <xdr:row>13</xdr:row>
                    <xdr:rowOff>371475</xdr:rowOff>
                  </to>
                </anchor>
              </controlPr>
            </control>
          </mc:Choice>
        </mc:AlternateContent>
        <mc:AlternateContent xmlns:mc="http://schemas.openxmlformats.org/markup-compatibility/2006">
          <mc:Choice Requires="x14">
            <control shapeId="38921" r:id="rId13" name="Drop Down 9">
              <controlPr defaultSize="0" autoLine="0" autoPict="0">
                <anchor moveWithCells="1">
                  <from>
                    <xdr:col>3</xdr:col>
                    <xdr:colOff>171450</xdr:colOff>
                    <xdr:row>14</xdr:row>
                    <xdr:rowOff>104775</xdr:rowOff>
                  </from>
                  <to>
                    <xdr:col>3</xdr:col>
                    <xdr:colOff>3209925</xdr:colOff>
                    <xdr:row>14</xdr:row>
                    <xdr:rowOff>371475</xdr:rowOff>
                  </to>
                </anchor>
              </controlPr>
            </control>
          </mc:Choice>
        </mc:AlternateContent>
        <mc:AlternateContent xmlns:mc="http://schemas.openxmlformats.org/markup-compatibility/2006">
          <mc:Choice Requires="x14">
            <control shapeId="38922" r:id="rId14" name="Drop Down 10">
              <controlPr defaultSize="0" autoLine="0" autoPict="0">
                <anchor moveWithCells="1">
                  <from>
                    <xdr:col>3</xdr:col>
                    <xdr:colOff>171450</xdr:colOff>
                    <xdr:row>15</xdr:row>
                    <xdr:rowOff>85725</xdr:rowOff>
                  </from>
                  <to>
                    <xdr:col>3</xdr:col>
                    <xdr:colOff>3209925</xdr:colOff>
                    <xdr:row>15</xdr:row>
                    <xdr:rowOff>352425</xdr:rowOff>
                  </to>
                </anchor>
              </controlPr>
            </control>
          </mc:Choice>
        </mc:AlternateContent>
        <mc:AlternateContent xmlns:mc="http://schemas.openxmlformats.org/markup-compatibility/2006">
          <mc:Choice Requires="x14">
            <control shapeId="38923" r:id="rId15" name="Drop Down 11">
              <controlPr defaultSize="0" autoLine="0" autoPict="0">
                <anchor moveWithCells="1">
                  <from>
                    <xdr:col>3</xdr:col>
                    <xdr:colOff>171450</xdr:colOff>
                    <xdr:row>16</xdr:row>
                    <xdr:rowOff>104775</xdr:rowOff>
                  </from>
                  <to>
                    <xdr:col>3</xdr:col>
                    <xdr:colOff>3209925</xdr:colOff>
                    <xdr:row>16</xdr:row>
                    <xdr:rowOff>371475</xdr:rowOff>
                  </to>
                </anchor>
              </controlPr>
            </control>
          </mc:Choice>
        </mc:AlternateContent>
        <mc:AlternateContent xmlns:mc="http://schemas.openxmlformats.org/markup-compatibility/2006">
          <mc:Choice Requires="x14">
            <control shapeId="38924" r:id="rId16" name="Drop Down 12">
              <controlPr defaultSize="0" autoLine="0" autoPict="0">
                <anchor moveWithCells="1">
                  <from>
                    <xdr:col>3</xdr:col>
                    <xdr:colOff>171450</xdr:colOff>
                    <xdr:row>17</xdr:row>
                    <xdr:rowOff>104775</xdr:rowOff>
                  </from>
                  <to>
                    <xdr:col>3</xdr:col>
                    <xdr:colOff>3209925</xdr:colOff>
                    <xdr:row>17</xdr:row>
                    <xdr:rowOff>371475</xdr:rowOff>
                  </to>
                </anchor>
              </controlPr>
            </control>
          </mc:Choice>
        </mc:AlternateContent>
        <mc:AlternateContent xmlns:mc="http://schemas.openxmlformats.org/markup-compatibility/2006">
          <mc:Choice Requires="x14">
            <control shapeId="38925" r:id="rId17" name="Drop Down 13">
              <controlPr defaultSize="0" autoLine="0" autoPict="0">
                <anchor moveWithCells="1">
                  <from>
                    <xdr:col>3</xdr:col>
                    <xdr:colOff>171450</xdr:colOff>
                    <xdr:row>18</xdr:row>
                    <xdr:rowOff>104775</xdr:rowOff>
                  </from>
                  <to>
                    <xdr:col>3</xdr:col>
                    <xdr:colOff>3209925</xdr:colOff>
                    <xdr:row>18</xdr:row>
                    <xdr:rowOff>371475</xdr:rowOff>
                  </to>
                </anchor>
              </controlPr>
            </control>
          </mc:Choice>
        </mc:AlternateContent>
        <mc:AlternateContent xmlns:mc="http://schemas.openxmlformats.org/markup-compatibility/2006">
          <mc:Choice Requires="x14">
            <control shapeId="38926" r:id="rId18" name="Drop Down 14">
              <controlPr defaultSize="0" autoLine="0" autoPict="0">
                <anchor moveWithCells="1">
                  <from>
                    <xdr:col>3</xdr:col>
                    <xdr:colOff>171450</xdr:colOff>
                    <xdr:row>19</xdr:row>
                    <xdr:rowOff>104775</xdr:rowOff>
                  </from>
                  <to>
                    <xdr:col>3</xdr:col>
                    <xdr:colOff>3209925</xdr:colOff>
                    <xdr:row>19</xdr:row>
                    <xdr:rowOff>371475</xdr:rowOff>
                  </to>
                </anchor>
              </controlPr>
            </control>
          </mc:Choice>
        </mc:AlternateContent>
        <mc:AlternateContent xmlns:mc="http://schemas.openxmlformats.org/markup-compatibility/2006">
          <mc:Choice Requires="x14">
            <control shapeId="38927" r:id="rId19" name="Drop Down 15">
              <controlPr defaultSize="0" autoLine="0" autoPict="0">
                <anchor moveWithCells="1">
                  <from>
                    <xdr:col>3</xdr:col>
                    <xdr:colOff>171450</xdr:colOff>
                    <xdr:row>20</xdr:row>
                    <xdr:rowOff>104775</xdr:rowOff>
                  </from>
                  <to>
                    <xdr:col>3</xdr:col>
                    <xdr:colOff>3209925</xdr:colOff>
                    <xdr:row>20</xdr:row>
                    <xdr:rowOff>371475</xdr:rowOff>
                  </to>
                </anchor>
              </controlPr>
            </control>
          </mc:Choice>
        </mc:AlternateContent>
        <mc:AlternateContent xmlns:mc="http://schemas.openxmlformats.org/markup-compatibility/2006">
          <mc:Choice Requires="x14">
            <control shapeId="38928" r:id="rId20" name="Drop Down 16">
              <controlPr defaultSize="0" autoLine="0" autoPict="0">
                <anchor moveWithCells="1">
                  <from>
                    <xdr:col>3</xdr:col>
                    <xdr:colOff>171450</xdr:colOff>
                    <xdr:row>21</xdr:row>
                    <xdr:rowOff>104775</xdr:rowOff>
                  </from>
                  <to>
                    <xdr:col>3</xdr:col>
                    <xdr:colOff>3209925</xdr:colOff>
                    <xdr:row>21</xdr:row>
                    <xdr:rowOff>371475</xdr:rowOff>
                  </to>
                </anchor>
              </controlPr>
            </control>
          </mc:Choice>
        </mc:AlternateContent>
        <mc:AlternateContent xmlns:mc="http://schemas.openxmlformats.org/markup-compatibility/2006">
          <mc:Choice Requires="x14">
            <control shapeId="38929" r:id="rId21" name="Drop Down 17">
              <controlPr defaultSize="0" autoLine="0" autoPict="0">
                <anchor moveWithCells="1">
                  <from>
                    <xdr:col>3</xdr:col>
                    <xdr:colOff>171450</xdr:colOff>
                    <xdr:row>22</xdr:row>
                    <xdr:rowOff>104775</xdr:rowOff>
                  </from>
                  <to>
                    <xdr:col>3</xdr:col>
                    <xdr:colOff>3209925</xdr:colOff>
                    <xdr:row>22</xdr:row>
                    <xdr:rowOff>371475</xdr:rowOff>
                  </to>
                </anchor>
              </controlPr>
            </control>
          </mc:Choice>
        </mc:AlternateContent>
        <mc:AlternateContent xmlns:mc="http://schemas.openxmlformats.org/markup-compatibility/2006">
          <mc:Choice Requires="x14">
            <control shapeId="38930" r:id="rId22" name="Drop Down 18">
              <controlPr defaultSize="0" autoLine="0" autoPict="0">
                <anchor moveWithCells="1">
                  <from>
                    <xdr:col>3</xdr:col>
                    <xdr:colOff>171450</xdr:colOff>
                    <xdr:row>23</xdr:row>
                    <xdr:rowOff>104775</xdr:rowOff>
                  </from>
                  <to>
                    <xdr:col>3</xdr:col>
                    <xdr:colOff>3209925</xdr:colOff>
                    <xdr:row>23</xdr:row>
                    <xdr:rowOff>371475</xdr:rowOff>
                  </to>
                </anchor>
              </controlPr>
            </control>
          </mc:Choice>
        </mc:AlternateContent>
        <mc:AlternateContent xmlns:mc="http://schemas.openxmlformats.org/markup-compatibility/2006">
          <mc:Choice Requires="x14">
            <control shapeId="38931" r:id="rId23" name="Drop Down 19">
              <controlPr defaultSize="0" autoLine="0" autoPict="0">
                <anchor moveWithCells="1">
                  <from>
                    <xdr:col>3</xdr:col>
                    <xdr:colOff>171450</xdr:colOff>
                    <xdr:row>24</xdr:row>
                    <xdr:rowOff>104775</xdr:rowOff>
                  </from>
                  <to>
                    <xdr:col>3</xdr:col>
                    <xdr:colOff>3209925</xdr:colOff>
                    <xdr:row>24</xdr:row>
                    <xdr:rowOff>371475</xdr:rowOff>
                  </to>
                </anchor>
              </controlPr>
            </control>
          </mc:Choice>
        </mc:AlternateContent>
        <mc:AlternateContent xmlns:mc="http://schemas.openxmlformats.org/markup-compatibility/2006">
          <mc:Choice Requires="x14">
            <control shapeId="38932" r:id="rId24" name="Drop Down 20">
              <controlPr defaultSize="0" autoLine="0" autoPict="0">
                <anchor moveWithCells="1">
                  <from>
                    <xdr:col>3</xdr:col>
                    <xdr:colOff>171450</xdr:colOff>
                    <xdr:row>25</xdr:row>
                    <xdr:rowOff>104775</xdr:rowOff>
                  </from>
                  <to>
                    <xdr:col>3</xdr:col>
                    <xdr:colOff>3209925</xdr:colOff>
                    <xdr:row>25</xdr:row>
                    <xdr:rowOff>371475</xdr:rowOff>
                  </to>
                </anchor>
              </controlPr>
            </control>
          </mc:Choice>
        </mc:AlternateContent>
        <mc:AlternateContent xmlns:mc="http://schemas.openxmlformats.org/markup-compatibility/2006">
          <mc:Choice Requires="x14">
            <control shapeId="38933" r:id="rId25" name="Check Box 21">
              <controlPr defaultSize="0" autoFill="0" autoLine="0" autoPict="0">
                <anchor moveWithCells="1">
                  <from>
                    <xdr:col>21</xdr:col>
                    <xdr:colOff>209550</xdr:colOff>
                    <xdr:row>4</xdr:row>
                    <xdr:rowOff>142875</xdr:rowOff>
                  </from>
                  <to>
                    <xdr:col>22</xdr:col>
                    <xdr:colOff>104775</xdr:colOff>
                    <xdr:row>4</xdr:row>
                    <xdr:rowOff>371475</xdr:rowOff>
                  </to>
                </anchor>
              </controlPr>
            </control>
          </mc:Choice>
        </mc:AlternateContent>
        <mc:AlternateContent xmlns:mc="http://schemas.openxmlformats.org/markup-compatibility/2006">
          <mc:Choice Requires="x14">
            <control shapeId="38934" r:id="rId26" name="Check Box 22">
              <controlPr defaultSize="0" autoFill="0" autoLine="0" autoPict="0">
                <anchor moveWithCells="1">
                  <from>
                    <xdr:col>21</xdr:col>
                    <xdr:colOff>200025</xdr:colOff>
                    <xdr:row>5</xdr:row>
                    <xdr:rowOff>152400</xdr:rowOff>
                  </from>
                  <to>
                    <xdr:col>22</xdr:col>
                    <xdr:colOff>95250</xdr:colOff>
                    <xdr:row>5</xdr:row>
                    <xdr:rowOff>371475</xdr:rowOff>
                  </to>
                </anchor>
              </controlPr>
            </control>
          </mc:Choice>
        </mc:AlternateContent>
        <mc:AlternateContent xmlns:mc="http://schemas.openxmlformats.org/markup-compatibility/2006">
          <mc:Choice Requires="x14">
            <control shapeId="38935" r:id="rId27" name="Check Box 23">
              <controlPr defaultSize="0" autoFill="0" autoLine="0" autoPict="0">
                <anchor moveWithCells="1">
                  <from>
                    <xdr:col>21</xdr:col>
                    <xdr:colOff>200025</xdr:colOff>
                    <xdr:row>6</xdr:row>
                    <xdr:rowOff>123825</xdr:rowOff>
                  </from>
                  <to>
                    <xdr:col>22</xdr:col>
                    <xdr:colOff>95250</xdr:colOff>
                    <xdr:row>6</xdr:row>
                    <xdr:rowOff>342900</xdr:rowOff>
                  </to>
                </anchor>
              </controlPr>
            </control>
          </mc:Choice>
        </mc:AlternateContent>
        <mc:AlternateContent xmlns:mc="http://schemas.openxmlformats.org/markup-compatibility/2006">
          <mc:Choice Requires="x14">
            <control shapeId="38936" r:id="rId28" name="Check Box 24">
              <controlPr defaultSize="0" autoFill="0" autoLine="0" autoPict="0">
                <anchor moveWithCells="1">
                  <from>
                    <xdr:col>21</xdr:col>
                    <xdr:colOff>180975</xdr:colOff>
                    <xdr:row>7</xdr:row>
                    <xdr:rowOff>123825</xdr:rowOff>
                  </from>
                  <to>
                    <xdr:col>22</xdr:col>
                    <xdr:colOff>66675</xdr:colOff>
                    <xdr:row>7</xdr:row>
                    <xdr:rowOff>342900</xdr:rowOff>
                  </to>
                </anchor>
              </controlPr>
            </control>
          </mc:Choice>
        </mc:AlternateContent>
        <mc:AlternateContent xmlns:mc="http://schemas.openxmlformats.org/markup-compatibility/2006">
          <mc:Choice Requires="x14">
            <control shapeId="38937" r:id="rId29" name="Check Box 25">
              <controlPr defaultSize="0" autoFill="0" autoLine="0" autoPict="0">
                <anchor moveWithCells="1">
                  <from>
                    <xdr:col>21</xdr:col>
                    <xdr:colOff>180975</xdr:colOff>
                    <xdr:row>8</xdr:row>
                    <xdr:rowOff>85725</xdr:rowOff>
                  </from>
                  <to>
                    <xdr:col>22</xdr:col>
                    <xdr:colOff>66675</xdr:colOff>
                    <xdr:row>8</xdr:row>
                    <xdr:rowOff>314325</xdr:rowOff>
                  </to>
                </anchor>
              </controlPr>
            </control>
          </mc:Choice>
        </mc:AlternateContent>
        <mc:AlternateContent xmlns:mc="http://schemas.openxmlformats.org/markup-compatibility/2006">
          <mc:Choice Requires="x14">
            <control shapeId="38938" r:id="rId30" name="Drop Down 26">
              <controlPr defaultSize="0" autoLine="0" autoPict="0">
                <anchor moveWithCells="1" sizeWithCells="1">
                  <from>
                    <xdr:col>21</xdr:col>
                    <xdr:colOff>161925</xdr:colOff>
                    <xdr:row>12</xdr:row>
                    <xdr:rowOff>114300</xdr:rowOff>
                  </from>
                  <to>
                    <xdr:col>22</xdr:col>
                    <xdr:colOff>381000</xdr:colOff>
                    <xdr:row>12</xdr:row>
                    <xdr:rowOff>390525</xdr:rowOff>
                  </to>
                </anchor>
              </controlPr>
            </control>
          </mc:Choice>
        </mc:AlternateContent>
        <mc:AlternateContent xmlns:mc="http://schemas.openxmlformats.org/markup-compatibility/2006">
          <mc:Choice Requires="x14">
            <control shapeId="38939" r:id="rId31" name="Drop Down 27">
              <controlPr defaultSize="0" autoLine="0" autoPict="0">
                <anchor moveWithCells="1" sizeWithCells="1">
                  <from>
                    <xdr:col>21</xdr:col>
                    <xdr:colOff>161925</xdr:colOff>
                    <xdr:row>13</xdr:row>
                    <xdr:rowOff>104775</xdr:rowOff>
                  </from>
                  <to>
                    <xdr:col>22</xdr:col>
                    <xdr:colOff>381000</xdr:colOff>
                    <xdr:row>13</xdr:row>
                    <xdr:rowOff>371475</xdr:rowOff>
                  </to>
                </anchor>
              </controlPr>
            </control>
          </mc:Choice>
        </mc:AlternateContent>
        <mc:AlternateContent xmlns:mc="http://schemas.openxmlformats.org/markup-compatibility/2006">
          <mc:Choice Requires="x14">
            <control shapeId="38940" r:id="rId32" name="Drop Down 28">
              <controlPr defaultSize="0" autoLine="0" autoPict="0">
                <anchor moveWithCells="1" sizeWithCells="1">
                  <from>
                    <xdr:col>21</xdr:col>
                    <xdr:colOff>142875</xdr:colOff>
                    <xdr:row>14</xdr:row>
                    <xdr:rowOff>76200</xdr:rowOff>
                  </from>
                  <to>
                    <xdr:col>22</xdr:col>
                    <xdr:colOff>352425</xdr:colOff>
                    <xdr:row>14</xdr:row>
                    <xdr:rowOff>352425</xdr:rowOff>
                  </to>
                </anchor>
              </controlPr>
            </control>
          </mc:Choice>
        </mc:AlternateContent>
        <mc:AlternateContent xmlns:mc="http://schemas.openxmlformats.org/markup-compatibility/2006">
          <mc:Choice Requires="x14">
            <control shapeId="38941" r:id="rId33" name="Drop Down 29">
              <controlPr defaultSize="0" autoLine="0" autoPict="0">
                <anchor moveWithCells="1" sizeWithCells="1">
                  <from>
                    <xdr:col>21</xdr:col>
                    <xdr:colOff>142875</xdr:colOff>
                    <xdr:row>15</xdr:row>
                    <xdr:rowOff>85725</xdr:rowOff>
                  </from>
                  <to>
                    <xdr:col>22</xdr:col>
                    <xdr:colOff>352425</xdr:colOff>
                    <xdr:row>15</xdr:row>
                    <xdr:rowOff>371475</xdr:rowOff>
                  </to>
                </anchor>
              </controlPr>
            </control>
          </mc:Choice>
        </mc:AlternateContent>
        <mc:AlternateContent xmlns:mc="http://schemas.openxmlformats.org/markup-compatibility/2006">
          <mc:Choice Requires="x14">
            <control shapeId="38942" r:id="rId34" name="Drop Down 30">
              <controlPr defaultSize="0" autoLine="0" autoPict="0">
                <anchor moveWithCells="1" sizeWithCells="1">
                  <from>
                    <xdr:col>21</xdr:col>
                    <xdr:colOff>133350</xdr:colOff>
                    <xdr:row>16</xdr:row>
                    <xdr:rowOff>66675</xdr:rowOff>
                  </from>
                  <to>
                    <xdr:col>22</xdr:col>
                    <xdr:colOff>352425</xdr:colOff>
                    <xdr:row>16</xdr:row>
                    <xdr:rowOff>342900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E82FA5AB1C664DB2B7AED9EDF62CEF" ma:contentTypeVersion="14" ma:contentTypeDescription="Create a new document." ma:contentTypeScope="" ma:versionID="baacbea2076e66c42d61824de746284e">
  <xsd:schema xmlns:xsd="http://www.w3.org/2001/XMLSchema" xmlns:xs="http://www.w3.org/2001/XMLSchema" xmlns:p="http://schemas.microsoft.com/office/2006/metadata/properties" xmlns:ns2="947b21cd-4129-4b0f-8f05-4520d1faf544" xmlns:ns3="8234a2bc-a965-4db7-a609-b7f31165cdf1" xmlns:ns4="73fb875a-8af9-4255-b008-0995492d31cd" targetNamespace="http://schemas.microsoft.com/office/2006/metadata/properties" ma:root="true" ma:fieldsID="8c69b79c2fd1c876477c73ba9c4e78e3" ns2:_="" ns3:_="" ns4:_="">
    <xsd:import namespace="947b21cd-4129-4b0f-8f05-4520d1faf544"/>
    <xsd:import namespace="8234a2bc-a965-4db7-a609-b7f31165cdf1"/>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7b21cd-4129-4b0f-8f05-4520d1faf5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34a2bc-a965-4db7-a609-b7f31165cdf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c81d734-2f58-46ba-99fa-04d88be8330b}" ma:internalName="TaxCatchAll" ma:showField="CatchAllData" ma:web="8234a2bc-a965-4db7-a609-b7f31165cd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947b21cd-4129-4b0f-8f05-4520d1faf544">
      <Terms xmlns="http://schemas.microsoft.com/office/infopath/2007/PartnerControls"/>
    </lcf76f155ced4ddcb4097134ff3c332f>
    <TaxCatchAll xmlns="73fb875a-8af9-4255-b008-0995492d31cd" xsi:nil="true"/>
  </documentManagement>
</p:properties>
</file>

<file path=customXml/itemProps1.xml><?xml version="1.0" encoding="utf-8"?>
<ds:datastoreItem xmlns:ds="http://schemas.openxmlformats.org/officeDocument/2006/customXml" ds:itemID="{E85AC981-4439-4434-9C96-4EFDF6C410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7b21cd-4129-4b0f-8f05-4520d1faf544"/>
    <ds:schemaRef ds:uri="8234a2bc-a965-4db7-a609-b7f31165cdf1"/>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D28BEE-1DFE-4593-8F37-7AB8E701CABA}">
  <ds:schemaRefs>
    <ds:schemaRef ds:uri="http://schemas.microsoft.com/office/2006/metadata/longProperties"/>
  </ds:schemaRefs>
</ds:datastoreItem>
</file>

<file path=customXml/itemProps3.xml><?xml version="1.0" encoding="utf-8"?>
<ds:datastoreItem xmlns:ds="http://schemas.openxmlformats.org/officeDocument/2006/customXml" ds:itemID="{B510A693-106C-411A-A79F-7BF5FB0A1833}">
  <ds:schemaRefs>
    <ds:schemaRef ds:uri="http://schemas.microsoft.com/sharepoint/v3/contenttype/forms"/>
  </ds:schemaRefs>
</ds:datastoreItem>
</file>

<file path=customXml/itemProps4.xml><?xml version="1.0" encoding="utf-8"?>
<ds:datastoreItem xmlns:ds="http://schemas.openxmlformats.org/officeDocument/2006/customXml" ds:itemID="{B0083819-75BD-495F-87E9-109E1355A948}">
  <ds:schemaRefs>
    <ds:schemaRef ds:uri="http://schemas.microsoft.com/office/2006/documentManagement/types"/>
    <ds:schemaRef ds:uri="http://purl.org/dc/dcmitype/"/>
    <ds:schemaRef ds:uri="http://purl.org/dc/terms/"/>
    <ds:schemaRef ds:uri="http://schemas.openxmlformats.org/package/2006/metadata/core-properties"/>
    <ds:schemaRef ds:uri="http://purl.org/dc/elements/1.1/"/>
    <ds:schemaRef ds:uri="http://schemas.microsoft.com/office/infopath/2007/PartnerControls"/>
    <ds:schemaRef ds:uri="http://www.w3.org/XML/1998/namespace"/>
    <ds:schemaRef ds:uri="73fb875a-8af9-4255-b008-0995492d31cd"/>
    <ds:schemaRef ds:uri="8234a2bc-a965-4db7-a609-b7f31165cdf1"/>
    <ds:schemaRef ds:uri="947b21cd-4129-4b0f-8f05-4520d1faf544"/>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dropdowns</vt:lpstr>
      <vt:lpstr>Breakfast Worksheet Instruction</vt:lpstr>
      <vt:lpstr>SFA Notes</vt:lpstr>
      <vt:lpstr>All Meals</vt:lpstr>
      <vt:lpstr>Day1</vt:lpstr>
      <vt:lpstr>Day2</vt:lpstr>
      <vt:lpstr>Day3</vt:lpstr>
      <vt:lpstr>Day4</vt:lpstr>
      <vt:lpstr>Day5</vt:lpstr>
      <vt:lpstr>Day6</vt:lpstr>
      <vt:lpstr>Day7</vt:lpstr>
      <vt:lpstr>Weekly Report</vt:lpstr>
      <vt:lpstr>Nutrient Instructions</vt:lpstr>
      <vt:lpstr>Simplified Nutrient Assessment</vt:lpstr>
      <vt:lpstr>Cups</vt:lpstr>
      <vt:lpstr>cups1</vt:lpstr>
      <vt:lpstr>grains</vt:lpstr>
      <vt:lpstr>meals</vt:lpstr>
      <vt:lpstr>Milk</vt:lpstr>
      <vt:lpstr>'Breakfast Worksheet Instruction'!Print_Area</vt:lpstr>
      <vt:lpstr>'Nutrient 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netteluser</dc:creator>
  <cp:keywords/>
  <dc:description/>
  <cp:lastModifiedBy>Soberanis, Maribel - FNS</cp:lastModifiedBy>
  <cp:revision/>
  <dcterms:created xsi:type="dcterms:W3CDTF">2012-03-21T19:15:44Z</dcterms:created>
  <dcterms:modified xsi:type="dcterms:W3CDTF">2023-06-29T21:35:10Z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0x010100C9E82FA5AB1C664DB2B7AED9EDF62CEF</vt:lpwstr>
  </property>
  <property fmtid="{D5CDD505-2E9C-101B-9397-08002B2CF9AE}" pid="3" name="_dlc_DocId">
    <vt:lpwstr>TAJ556MMHHRD-1196466982-1712</vt:lpwstr>
  </property>
  <property fmtid="{D5CDD505-2E9C-101B-9397-08002B2CF9AE}" pid="4" name="_dlc_DocIdItemGuid">
    <vt:lpwstr>227d754b-91cd-4de5-b9b7-6dc2bce31763</vt:lpwstr>
  </property>
  <property fmtid="{D5CDD505-2E9C-101B-9397-08002B2CF9AE}" pid="5" name="_dlc_DocIdUrl">
    <vt:lpwstr>https://fncspro.usda.net/collaboration/pmos/_layouts/15/DocIdRedir.aspx?ID=TAJ556MMHHRD-1196466982-1712, TAJ556MMHHRD-1196466982-1712</vt:lpwstr>
  </property>
  <property fmtid="{D5CDD505-2E9C-101B-9397-08002B2CF9AE}" pid="6" name="MediaServiceImageTags">
    <vt:lpwstr/>
  </property>
</Properties>
</file>